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neDrive\Desktop\"/>
    </mc:Choice>
  </mc:AlternateContent>
  <xr:revisionPtr revIDLastSave="0" documentId="13_ncr:1_{C60698CB-D4E2-4B9F-BE0C-D1D97EC0A755}" xr6:coauthVersionLast="45" xr6:coauthVersionMax="45" xr10:uidLastSave="{00000000-0000-0000-0000-000000000000}"/>
  <bookViews>
    <workbookView xWindow="-120" yWindow="-120" windowWidth="29040" windowHeight="15840" activeTab="1" xr2:uid="{09C0C501-3F6B-4841-AE71-A129678901CE}"/>
  </bookViews>
  <sheets>
    <sheet name="Österreich" sheetId="1" r:id="rId1"/>
    <sheet name="Europ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2" l="1"/>
  <c r="I47" i="2"/>
  <c r="I26" i="2"/>
  <c r="I46" i="2"/>
  <c r="I7" i="2"/>
  <c r="I16" i="2"/>
  <c r="I45" i="2"/>
  <c r="I15" i="2"/>
  <c r="I12" i="2"/>
  <c r="I21" i="2"/>
  <c r="I44" i="2"/>
  <c r="I43" i="2"/>
  <c r="I11" i="2"/>
  <c r="I22" i="2"/>
  <c r="I42" i="2"/>
  <c r="I20" i="2"/>
  <c r="I41" i="2"/>
  <c r="I13" i="2"/>
  <c r="I40" i="2"/>
  <c r="I8" i="2"/>
  <c r="I39" i="2"/>
  <c r="I38" i="2"/>
  <c r="I37" i="2"/>
  <c r="I24" i="2"/>
  <c r="I25" i="2"/>
  <c r="I36" i="2"/>
  <c r="I19" i="2"/>
  <c r="I29" i="2"/>
  <c r="I10" i="2"/>
  <c r="I9" i="2"/>
  <c r="I14" i="2"/>
  <c r="I35" i="2"/>
  <c r="I23" i="2"/>
  <c r="I28" i="2"/>
  <c r="I2" i="2"/>
  <c r="I30" i="2"/>
  <c r="I27" i="2"/>
  <c r="I6" i="2"/>
  <c r="I18" i="2"/>
  <c r="I34" i="2"/>
  <c r="I4" i="2"/>
  <c r="I17" i="2"/>
  <c r="I33" i="2"/>
  <c r="I32" i="2"/>
  <c r="I31" i="2"/>
  <c r="I3" i="2"/>
  <c r="H5" i="2"/>
  <c r="H47" i="2"/>
  <c r="H26" i="2"/>
  <c r="H46" i="2"/>
  <c r="H7" i="2"/>
  <c r="H16" i="2"/>
  <c r="H45" i="2"/>
  <c r="H15" i="2"/>
  <c r="H12" i="2"/>
  <c r="H21" i="2"/>
  <c r="H44" i="2"/>
  <c r="H43" i="2"/>
  <c r="H11" i="2"/>
  <c r="H22" i="2"/>
  <c r="H42" i="2"/>
  <c r="H20" i="2"/>
  <c r="H41" i="2"/>
  <c r="H13" i="2"/>
  <c r="H40" i="2"/>
  <c r="H8" i="2"/>
  <c r="H39" i="2"/>
  <c r="H38" i="2"/>
  <c r="H37" i="2"/>
  <c r="H24" i="2"/>
  <c r="H25" i="2"/>
  <c r="H36" i="2"/>
  <c r="H19" i="2"/>
  <c r="H29" i="2"/>
  <c r="H10" i="2"/>
  <c r="H9" i="2"/>
  <c r="H14" i="2"/>
  <c r="H35" i="2"/>
  <c r="H23" i="2"/>
  <c r="H28" i="2"/>
  <c r="H2" i="2"/>
  <c r="H30" i="2"/>
  <c r="H27" i="2"/>
  <c r="H6" i="2"/>
  <c r="H18" i="2"/>
  <c r="H34" i="2"/>
  <c r="H4" i="2"/>
  <c r="H17" i="2"/>
  <c r="H33" i="2"/>
  <c r="H32" i="2"/>
  <c r="H31" i="2"/>
  <c r="H3" i="2"/>
  <c r="F5" i="2"/>
  <c r="F47" i="2"/>
  <c r="F26" i="2"/>
  <c r="F46" i="2"/>
  <c r="F7" i="2"/>
  <c r="F16" i="2"/>
  <c r="F45" i="2"/>
  <c r="F15" i="2"/>
  <c r="F12" i="2"/>
  <c r="F21" i="2"/>
  <c r="F44" i="2"/>
  <c r="F43" i="2"/>
  <c r="F11" i="2"/>
  <c r="F22" i="2"/>
  <c r="F42" i="2"/>
  <c r="F20" i="2"/>
  <c r="F41" i="2"/>
  <c r="F13" i="2"/>
  <c r="F40" i="2"/>
  <c r="F8" i="2"/>
  <c r="F39" i="2"/>
  <c r="F38" i="2"/>
  <c r="F37" i="2"/>
  <c r="F24" i="2"/>
  <c r="F25" i="2"/>
  <c r="F36" i="2"/>
  <c r="F19" i="2"/>
  <c r="F29" i="2"/>
  <c r="F10" i="2"/>
  <c r="F9" i="2"/>
  <c r="F14" i="2"/>
  <c r="F35" i="2"/>
  <c r="F23" i="2"/>
  <c r="F28" i="2"/>
  <c r="F2" i="2"/>
  <c r="F30" i="2"/>
  <c r="F27" i="2"/>
  <c r="F6" i="2"/>
  <c r="F18" i="2"/>
  <c r="F34" i="2"/>
  <c r="F4" i="2"/>
  <c r="F17" i="2"/>
  <c r="F33" i="2"/>
  <c r="F32" i="2"/>
  <c r="F31" i="2"/>
  <c r="F3" i="2"/>
  <c r="E39" i="2"/>
  <c r="E46" i="2"/>
  <c r="E8" i="2"/>
  <c r="E31" i="2"/>
  <c r="E7" i="2"/>
  <c r="E5" i="2"/>
  <c r="E38" i="2"/>
  <c r="E6" i="2"/>
  <c r="E29" i="2"/>
  <c r="E22" i="2"/>
  <c r="E21" i="2"/>
  <c r="E18" i="2"/>
  <c r="E19" i="2"/>
  <c r="E3" i="2"/>
  <c r="E26" i="2"/>
  <c r="E45" i="2"/>
  <c r="E24" i="2"/>
  <c r="E16" i="2"/>
  <c r="E30" i="2"/>
  <c r="E27" i="2"/>
  <c r="E41" i="2"/>
  <c r="E10" i="2"/>
  <c r="E43" i="2"/>
  <c r="E2" i="2"/>
  <c r="E15" i="2"/>
  <c r="E36" i="2"/>
  <c r="E17" i="2"/>
  <c r="E44" i="2"/>
  <c r="E34" i="2"/>
  <c r="E40" i="2"/>
  <c r="E20" i="2"/>
  <c r="E47" i="2"/>
  <c r="E4" i="2"/>
  <c r="E32" i="2"/>
  <c r="E25" i="2"/>
  <c r="E13" i="2"/>
  <c r="E9" i="2"/>
  <c r="E37" i="2"/>
  <c r="E35" i="2"/>
  <c r="E28" i="2"/>
  <c r="E23" i="2"/>
  <c r="E12" i="2"/>
  <c r="E42" i="2"/>
  <c r="E14" i="2"/>
  <c r="E33" i="2"/>
  <c r="E11" i="2"/>
  <c r="G7" i="1" l="1"/>
  <c r="F7" i="1"/>
  <c r="G8" i="1"/>
  <c r="F8" i="1"/>
  <c r="G4" i="1"/>
  <c r="F4" i="1"/>
  <c r="G5" i="1"/>
  <c r="F5" i="1"/>
  <c r="G6" i="1"/>
  <c r="F6" i="1"/>
  <c r="G3" i="1"/>
  <c r="F3" i="1"/>
  <c r="G9" i="1"/>
  <c r="F9" i="1"/>
  <c r="G2" i="1"/>
  <c r="F2" i="1"/>
  <c r="G1" i="1"/>
  <c r="F1" i="1"/>
  <c r="G15" i="1"/>
  <c r="F15" i="1"/>
  <c r="G14" i="1"/>
  <c r="F14" i="1"/>
  <c r="G19" i="1"/>
  <c r="F19" i="1"/>
  <c r="G18" i="1"/>
  <c r="F18" i="1"/>
  <c r="G13" i="1"/>
  <c r="F13" i="1"/>
  <c r="G16" i="1"/>
  <c r="F16" i="1"/>
  <c r="G17" i="1"/>
  <c r="F17" i="1"/>
  <c r="G11" i="1"/>
  <c r="F11" i="1"/>
  <c r="G12" i="1"/>
  <c r="F12" i="1"/>
  <c r="G38" i="1"/>
  <c r="F38" i="1"/>
  <c r="G39" i="1"/>
  <c r="F39" i="1"/>
  <c r="G37" i="1"/>
  <c r="F37" i="1"/>
  <c r="G36" i="1"/>
  <c r="F36" i="1"/>
  <c r="G35" i="1"/>
  <c r="F35" i="1"/>
  <c r="G34" i="1"/>
  <c r="F34" i="1"/>
  <c r="G40" i="1"/>
  <c r="F40" i="1"/>
  <c r="G32" i="1"/>
  <c r="F32" i="1"/>
  <c r="G33" i="1"/>
  <c r="F33" i="1"/>
  <c r="G23" i="1"/>
  <c r="G24" i="1"/>
  <c r="G29" i="1"/>
  <c r="G30" i="1"/>
  <c r="G26" i="1"/>
  <c r="G27" i="1"/>
  <c r="G28" i="1"/>
  <c r="G25" i="1"/>
  <c r="G22" i="1"/>
  <c r="F24" i="1"/>
  <c r="F29" i="1"/>
  <c r="F30" i="1"/>
  <c r="F26" i="1"/>
  <c r="F27" i="1"/>
  <c r="F28" i="1"/>
  <c r="F25" i="1"/>
  <c r="F23" i="1"/>
  <c r="F22" i="1"/>
</calcChain>
</file>

<file path=xl/sharedStrings.xml><?xml version="1.0" encoding="utf-8"?>
<sst xmlns="http://schemas.openxmlformats.org/spreadsheetml/2006/main" count="127" uniqueCount="82">
  <si>
    <t>B</t>
  </si>
  <si>
    <r>
      <t> </t>
    </r>
    <r>
      <rPr>
        <sz val="11"/>
        <color rgb="FF0B0080"/>
        <rFont val="Arial"/>
        <family val="2"/>
      </rPr>
      <t>Burgenland</t>
    </r>
  </si>
  <si>
    <t>K</t>
  </si>
  <si>
    <r>
      <t> </t>
    </r>
    <r>
      <rPr>
        <sz val="11"/>
        <color rgb="FF0B0080"/>
        <rFont val="Arial"/>
        <family val="2"/>
      </rPr>
      <t>Kärnten</t>
    </r>
  </si>
  <si>
    <t>N</t>
  </si>
  <si>
    <r>
      <t> </t>
    </r>
    <r>
      <rPr>
        <sz val="11"/>
        <color rgb="FF0B0080"/>
        <rFont val="Arial"/>
        <family val="2"/>
      </rPr>
      <t>Niederösterreich</t>
    </r>
  </si>
  <si>
    <t>O</t>
  </si>
  <si>
    <r>
      <t> </t>
    </r>
    <r>
      <rPr>
        <sz val="11"/>
        <color rgb="FF0B0080"/>
        <rFont val="Arial"/>
        <family val="2"/>
      </rPr>
      <t>Oberösterreich</t>
    </r>
  </si>
  <si>
    <t>S</t>
  </si>
  <si>
    <r>
      <t> </t>
    </r>
    <r>
      <rPr>
        <sz val="11"/>
        <color rgb="FF0B0080"/>
        <rFont val="Arial"/>
        <family val="2"/>
      </rPr>
      <t>Salzburg</t>
    </r>
  </si>
  <si>
    <t>Salzburg</t>
  </si>
  <si>
    <t>St</t>
  </si>
  <si>
    <r>
      <t> </t>
    </r>
    <r>
      <rPr>
        <sz val="11"/>
        <color rgb="FF0B0080"/>
        <rFont val="Arial"/>
        <family val="2"/>
      </rPr>
      <t>Steiermark</t>
    </r>
  </si>
  <si>
    <t>T</t>
  </si>
  <si>
    <r>
      <t> </t>
    </r>
    <r>
      <rPr>
        <sz val="11"/>
        <color rgb="FF0B0080"/>
        <rFont val="Arial"/>
        <family val="2"/>
      </rPr>
      <t>Tirol</t>
    </r>
  </si>
  <si>
    <t>V</t>
  </si>
  <si>
    <r>
      <t> </t>
    </r>
    <r>
      <rPr>
        <sz val="11"/>
        <color rgb="FF0B0080"/>
        <rFont val="Arial"/>
        <family val="2"/>
      </rPr>
      <t>Vorarlberg</t>
    </r>
  </si>
  <si>
    <t>W</t>
  </si>
  <si>
    <t>Wien</t>
  </si>
  <si>
    <r>
      <t> </t>
    </r>
    <r>
      <rPr>
        <sz val="11"/>
        <color rgb="FF0B0080"/>
        <rFont val="Arial"/>
        <family val="2"/>
      </rPr>
      <t>Wien</t>
    </r>
  </si>
  <si>
    <t>Burgenland</t>
  </si>
  <si>
    <t>Kärnten</t>
  </si>
  <si>
    <t>Steiermark</t>
  </si>
  <si>
    <t>Oberösterreich</t>
  </si>
  <si>
    <t>Vorarlberg</t>
  </si>
  <si>
    <t>Tirol</t>
  </si>
  <si>
    <t>Niederösterreich</t>
  </si>
  <si>
    <t>Albanien</t>
  </si>
  <si>
    <t>Andorra</t>
  </si>
  <si>
    <t>Belgien</t>
  </si>
  <si>
    <t>Bosnien und Herzegowina</t>
  </si>
  <si>
    <t>Bulgarien</t>
  </si>
  <si>
    <t>Dänemark</t>
  </si>
  <si>
    <t>Deutschland</t>
  </si>
  <si>
    <t>Estland</t>
  </si>
  <si>
    <t>Finnland</t>
  </si>
  <si>
    <t>Frankreich</t>
  </si>
  <si>
    <t>Griechenland</t>
  </si>
  <si>
    <t>Irland</t>
  </si>
  <si>
    <t>Island</t>
  </si>
  <si>
    <t>Italien</t>
  </si>
  <si>
    <t>Kroatien</t>
  </si>
  <si>
    <t>Lettland</t>
  </si>
  <si>
    <t>Liechtenstein</t>
  </si>
  <si>
    <t>Litauen</t>
  </si>
  <si>
    <t>Luxemburg</t>
  </si>
  <si>
    <t>Malta</t>
  </si>
  <si>
    <t>Moldau</t>
  </si>
  <si>
    <t>Monaco</t>
  </si>
  <si>
    <t>Montenegro</t>
  </si>
  <si>
    <t>Niederlande</t>
  </si>
  <si>
    <t>Nordmazedonien</t>
  </si>
  <si>
    <t>Norwegen</t>
  </si>
  <si>
    <t>Österreich</t>
  </si>
  <si>
    <t>Polen</t>
  </si>
  <si>
    <t>Portugal</t>
  </si>
  <si>
    <t>Rumänien</t>
  </si>
  <si>
    <t>Russland</t>
  </si>
  <si>
    <t>San Marino</t>
  </si>
  <si>
    <t>Schweden</t>
  </si>
  <si>
    <t>Schweiz</t>
  </si>
  <si>
    <t>Serbien</t>
  </si>
  <si>
    <t>Slowakei</t>
  </si>
  <si>
    <t>Slowenien</t>
  </si>
  <si>
    <t>Spanien</t>
  </si>
  <si>
    <t>Tschechien</t>
  </si>
  <si>
    <t>Ukraine</t>
  </si>
  <si>
    <t>Ungarn</t>
  </si>
  <si>
    <t>Vatikanstadt</t>
  </si>
  <si>
    <t>Weißrussland</t>
  </si>
  <si>
    <t>Zypern</t>
  </si>
  <si>
    <t>Kosovo</t>
  </si>
  <si>
    <t xml:space="preserve">UK </t>
  </si>
  <si>
    <t>Einwohner</t>
  </si>
  <si>
    <t>km²</t>
  </si>
  <si>
    <t>Fälle</t>
  </si>
  <si>
    <t>Fälle/100.000 EW</t>
  </si>
  <si>
    <t>Fälle/1000km²</t>
  </si>
  <si>
    <t>Staat</t>
  </si>
  <si>
    <t>Tote</t>
  </si>
  <si>
    <t>Tote/100.000 EW</t>
  </si>
  <si>
    <t>Tote/Fälle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</si>
</sst>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3" x14ac:knownFonts="1">
    <font>
      <sz val="11"/>
      <color theme="1"/>
      <name val="Calibri"/>
      <family val="2"/>
      <scheme val="minor"/>
    </font>
    <font>
      <sz val="11"/>
      <color rgb="FF222222"/>
      <name val="Arial"/>
      <family val="2"/>
    </font>
    <font>
      <sz val="11"/>
      <color rgb="FF0B008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8F9FA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 style="medium">
        <color rgb="FFA2A9B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1" fillId="3" borderId="1" xfId="0" applyNumberFormat="1" applyFont="1" applyFill="1" applyBorder="1" applyAlignment="1">
      <alignment vertical="center" wrapText="1"/>
    </xf>
    <xf numFmtId="1" fontId="0" fillId="0" borderId="0" xfId="0" applyNumberFormat="1"/>
    <xf numFmtId="0" fontId="1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3" fontId="1" fillId="2" borderId="0" xfId="0" applyNumberFormat="1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0" fillId="0" borderId="0" xfId="0" applyBorder="1"/>
    <xf numFmtId="164" fontId="0" fillId="0" borderId="0" xfId="0" applyNumberFormat="1" applyBorder="1"/>
    <xf numFmtId="0" fontId="0" fillId="0" borderId="0" xfId="0" applyFill="1" applyBorder="1"/>
    <xf numFmtId="3" fontId="1" fillId="3" borderId="0" xfId="0" applyNumberFormat="1" applyFont="1" applyFill="1" applyBorder="1" applyAlignment="1">
      <alignment horizontal="right" vertical="center" wrapText="1"/>
    </xf>
    <xf numFmtId="0" fontId="1" fillId="3" borderId="0" xfId="0" applyFont="1" applyFill="1" applyBorder="1" applyAlignment="1">
      <alignment horizontal="right" vertical="center" wrapText="1"/>
    </xf>
    <xf numFmtId="3" fontId="1" fillId="2" borderId="0" xfId="0" applyNumberFormat="1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right" vertical="center" wrapText="1"/>
    </xf>
    <xf numFmtId="3" fontId="1" fillId="3" borderId="0" xfId="0" applyNumberFormat="1" applyFont="1" applyFill="1" applyBorder="1" applyAlignment="1">
      <alignment vertical="center" wrapText="1"/>
    </xf>
    <xf numFmtId="165" fontId="0" fillId="0" borderId="0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Corona-Fälle pro 100.000 EW</a:t>
            </a:r>
            <a:br>
              <a:rPr lang="en-US"/>
            </a:br>
            <a:r>
              <a:rPr lang="en-US"/>
              <a:t>2020-03-20 08:00, 2197 Fälle</a:t>
            </a:r>
          </a:p>
        </c:rich>
      </c:tx>
      <c:layout>
        <c:manualLayout>
          <c:xMode val="edge"/>
          <c:yMode val="edge"/>
          <c:x val="0.48408034765227431"/>
          <c:y val="0.565028816433416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1863713910761154"/>
          <c:y val="6.564814814814815E-2"/>
          <c:w val="0.73814063867016622"/>
          <c:h val="0.82695246427529889"/>
        </c:manualLayout>
      </c:layout>
      <c:barChart>
        <c:barDir val="bar"/>
        <c:grouping val="stacked"/>
        <c:varyColors val="0"/>
        <c:ser>
          <c:idx val="3"/>
          <c:order val="1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Österreich!$B$22:$B$30</c:f>
              <c:strCache>
                <c:ptCount val="9"/>
                <c:pt idx="0">
                  <c:v> Burgenland</c:v>
                </c:pt>
                <c:pt idx="1">
                  <c:v> Kärnten</c:v>
                </c:pt>
                <c:pt idx="2">
                  <c:v> Wien</c:v>
                </c:pt>
                <c:pt idx="3">
                  <c:v> Niederösterreich</c:v>
                </c:pt>
                <c:pt idx="4">
                  <c:v> Steiermark</c:v>
                </c:pt>
                <c:pt idx="5">
                  <c:v> Salzburg</c:v>
                </c:pt>
                <c:pt idx="6">
                  <c:v> Oberösterreich</c:v>
                </c:pt>
                <c:pt idx="7">
                  <c:v> Vorarlberg</c:v>
                </c:pt>
                <c:pt idx="8">
                  <c:v> Tirol</c:v>
                </c:pt>
              </c:strCache>
            </c:strRef>
          </c:cat>
          <c:val>
            <c:numRef>
              <c:f>Österreich!$F$22:$F$30</c:f>
              <c:numCache>
                <c:formatCode>0</c:formatCode>
                <c:ptCount val="9"/>
                <c:pt idx="0">
                  <c:v>10.905385556498418</c:v>
                </c:pt>
                <c:pt idx="1">
                  <c:v>11.231167738381536</c:v>
                </c:pt>
                <c:pt idx="2">
                  <c:v>14.650925880544362</c:v>
                </c:pt>
                <c:pt idx="3">
                  <c:v>18.89669528393328</c:v>
                </c:pt>
                <c:pt idx="4">
                  <c:v>23.973252929081003</c:v>
                </c:pt>
                <c:pt idx="5">
                  <c:v>25.395293045471984</c:v>
                </c:pt>
                <c:pt idx="6">
                  <c:v>26.921351195436191</c:v>
                </c:pt>
                <c:pt idx="7">
                  <c:v>45.077487949956435</c:v>
                </c:pt>
                <c:pt idx="8">
                  <c:v>64.926030700737371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43-4B4D-88F5-80A08B6EF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9272424"/>
        <c:axId val="919266192"/>
        <c:extLst>
          <c:ext xmlns:c15="http://schemas.microsoft.com/office/drawing/2012/chart" uri="{02D57815-91ED-43cb-92C2-25804820EDAC}">
            <c15:filteredBarSeries>
              <c15:ser>
                <c:idx val="2"/>
                <c:order val="0"/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Österreich!$B$22:$B$30</c15:sqref>
                        </c15:formulaRef>
                      </c:ext>
                    </c:extLst>
                    <c:strCache>
                      <c:ptCount val="9"/>
                      <c:pt idx="0">
                        <c:v> Burgenland</c:v>
                      </c:pt>
                      <c:pt idx="1">
                        <c:v> Kärnten</c:v>
                      </c:pt>
                      <c:pt idx="2">
                        <c:v> Wien</c:v>
                      </c:pt>
                      <c:pt idx="3">
                        <c:v> Niederösterreich</c:v>
                      </c:pt>
                      <c:pt idx="4">
                        <c:v> Steiermark</c:v>
                      </c:pt>
                      <c:pt idx="5">
                        <c:v> Salzburg</c:v>
                      </c:pt>
                      <c:pt idx="6">
                        <c:v> Oberösterreich</c:v>
                      </c:pt>
                      <c:pt idx="7">
                        <c:v> Vorarlberg</c:v>
                      </c:pt>
                      <c:pt idx="8">
                        <c:v> Tirol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Österreich!$E$22:$E$30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32</c:v>
                      </c:pt>
                      <c:pt idx="1">
                        <c:v>63</c:v>
                      </c:pt>
                      <c:pt idx="2">
                        <c:v>278</c:v>
                      </c:pt>
                      <c:pt idx="3">
                        <c:v>317</c:v>
                      </c:pt>
                      <c:pt idx="4">
                        <c:v>298</c:v>
                      </c:pt>
                      <c:pt idx="5">
                        <c:v>141</c:v>
                      </c:pt>
                      <c:pt idx="6">
                        <c:v>399</c:v>
                      </c:pt>
                      <c:pt idx="7">
                        <c:v>179</c:v>
                      </c:pt>
                      <c:pt idx="8">
                        <c:v>490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C343-4B4D-88F5-80A08B6EF031}"/>
                  </c:ext>
                </c:extLst>
              </c15:ser>
            </c15:filteredBarSeries>
            <c15:filteredBarSeries>
              <c15:ser>
                <c:idx val="4"/>
                <c:order val="2"/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Österreich!$B$22:$B$30</c15:sqref>
                        </c15:formulaRef>
                      </c:ext>
                    </c:extLst>
                    <c:strCache>
                      <c:ptCount val="9"/>
                      <c:pt idx="0">
                        <c:v> Burgenland</c:v>
                      </c:pt>
                      <c:pt idx="1">
                        <c:v> Kärnten</c:v>
                      </c:pt>
                      <c:pt idx="2">
                        <c:v> Wien</c:v>
                      </c:pt>
                      <c:pt idx="3">
                        <c:v> Niederösterreich</c:v>
                      </c:pt>
                      <c:pt idx="4">
                        <c:v> Steiermark</c:v>
                      </c:pt>
                      <c:pt idx="5">
                        <c:v> Salzburg</c:v>
                      </c:pt>
                      <c:pt idx="6">
                        <c:v> Oberösterreich</c:v>
                      </c:pt>
                      <c:pt idx="7">
                        <c:v> Vorarlberg</c:v>
                      </c:pt>
                      <c:pt idx="8">
                        <c:v> Tirol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Österreich!$G$22:$G$30</c15:sqref>
                        </c15:formulaRef>
                      </c:ext>
                    </c:extLst>
                    <c:numCache>
                      <c:formatCode>0</c:formatCode>
                      <c:ptCount val="9"/>
                      <c:pt idx="0">
                        <c:v>8.0767289247854617</c:v>
                      </c:pt>
                      <c:pt idx="1">
                        <c:v>6.6051583141119732</c:v>
                      </c:pt>
                      <c:pt idx="2">
                        <c:v>671.49758454106279</c:v>
                      </c:pt>
                      <c:pt idx="3">
                        <c:v>16.522464296883143</c:v>
                      </c:pt>
                      <c:pt idx="4">
                        <c:v>18.169623803426621</c:v>
                      </c:pt>
                      <c:pt idx="5">
                        <c:v>19.703745108999438</c:v>
                      </c:pt>
                      <c:pt idx="6">
                        <c:v>33.305509181969953</c:v>
                      </c:pt>
                      <c:pt idx="7">
                        <c:v>68.819684736639758</c:v>
                      </c:pt>
                      <c:pt idx="8">
                        <c:v>38.765822784810126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343-4B4D-88F5-80A08B6EF031}"/>
                  </c:ext>
                </c:extLst>
              </c15:ser>
            </c15:filteredBarSeries>
          </c:ext>
        </c:extLst>
      </c:barChart>
      <c:catAx>
        <c:axId val="919272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19266192"/>
        <c:crosses val="autoZero"/>
        <c:auto val="1"/>
        <c:lblAlgn val="ctr"/>
        <c:lblOffset val="100"/>
        <c:noMultiLvlLbl val="0"/>
      </c:catAx>
      <c:valAx>
        <c:axId val="919266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19272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Corona-Fälle pro 1.000 km²</a:t>
            </a:r>
            <a:br>
              <a:rPr lang="en-US"/>
            </a:br>
            <a:r>
              <a:rPr lang="en-US"/>
              <a:t>2020-03-20 08:00, 2197 Fälle</a:t>
            </a:r>
          </a:p>
        </c:rich>
      </c:tx>
      <c:layout>
        <c:manualLayout>
          <c:xMode val="edge"/>
          <c:yMode val="edge"/>
          <c:x val="0.4970217890912989"/>
          <c:y val="0.577121138954406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1863713910761154"/>
          <c:y val="8.4166666666666667E-2"/>
          <c:w val="0.72547397200349961"/>
          <c:h val="0.8084339457567804"/>
        </c:manualLayout>
      </c:layout>
      <c:barChart>
        <c:barDir val="bar"/>
        <c:grouping val="stacked"/>
        <c:varyColors val="0"/>
        <c:ser>
          <c:idx val="4"/>
          <c:order val="2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Österreich!$B$32:$B$40</c:f>
              <c:strCache>
                <c:ptCount val="9"/>
                <c:pt idx="0">
                  <c:v> Kärnten</c:v>
                </c:pt>
                <c:pt idx="1">
                  <c:v> Burgenland</c:v>
                </c:pt>
                <c:pt idx="2">
                  <c:v> Niederösterreich</c:v>
                </c:pt>
                <c:pt idx="3">
                  <c:v> Steiermark</c:v>
                </c:pt>
                <c:pt idx="4">
                  <c:v> Salzburg</c:v>
                </c:pt>
                <c:pt idx="5">
                  <c:v> Oberösterreich</c:v>
                </c:pt>
                <c:pt idx="6">
                  <c:v> Tirol</c:v>
                </c:pt>
                <c:pt idx="7">
                  <c:v> Vorarlberg</c:v>
                </c:pt>
                <c:pt idx="8">
                  <c:v> Wien</c:v>
                </c:pt>
              </c:strCache>
            </c:strRef>
          </c:cat>
          <c:val>
            <c:numRef>
              <c:f>Österreich!$G$32:$G$40</c:f>
              <c:numCache>
                <c:formatCode>0</c:formatCode>
                <c:ptCount val="9"/>
                <c:pt idx="0">
                  <c:v>6.6051583141119732</c:v>
                </c:pt>
                <c:pt idx="1">
                  <c:v>8.0767289247854617</c:v>
                </c:pt>
                <c:pt idx="2">
                  <c:v>16.522464296883143</c:v>
                </c:pt>
                <c:pt idx="3">
                  <c:v>18.169623803426621</c:v>
                </c:pt>
                <c:pt idx="4">
                  <c:v>19.703745108999438</c:v>
                </c:pt>
                <c:pt idx="5">
                  <c:v>33.305509181969953</c:v>
                </c:pt>
                <c:pt idx="6">
                  <c:v>38.765822784810126</c:v>
                </c:pt>
                <c:pt idx="7">
                  <c:v>68.819684736639758</c:v>
                </c:pt>
                <c:pt idx="8">
                  <c:v>671.49758454106279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5B-41C5-AA48-32DAB99D4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9272424"/>
        <c:axId val="919266192"/>
        <c:extLst>
          <c:ext xmlns:c15="http://schemas.microsoft.com/office/drawing/2012/chart" uri="{02D57815-91ED-43cb-92C2-25804820EDAC}">
            <c15:filteredBarSeries>
              <c15:ser>
                <c:idx val="2"/>
                <c:order val="0"/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Österreich!$B$32:$B$40</c15:sqref>
                        </c15:formulaRef>
                      </c:ext>
                    </c:extLst>
                    <c:strCache>
                      <c:ptCount val="9"/>
                      <c:pt idx="0">
                        <c:v> Kärnten</c:v>
                      </c:pt>
                      <c:pt idx="1">
                        <c:v> Burgenland</c:v>
                      </c:pt>
                      <c:pt idx="2">
                        <c:v> Niederösterreich</c:v>
                      </c:pt>
                      <c:pt idx="3">
                        <c:v> Steiermark</c:v>
                      </c:pt>
                      <c:pt idx="4">
                        <c:v> Salzburg</c:v>
                      </c:pt>
                      <c:pt idx="5">
                        <c:v> Oberösterreich</c:v>
                      </c:pt>
                      <c:pt idx="6">
                        <c:v> Tirol</c:v>
                      </c:pt>
                      <c:pt idx="7">
                        <c:v> Vorarlberg</c:v>
                      </c:pt>
                      <c:pt idx="8">
                        <c:v> Wien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Österreich!$E$22:$E$30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32</c:v>
                      </c:pt>
                      <c:pt idx="1">
                        <c:v>63</c:v>
                      </c:pt>
                      <c:pt idx="2">
                        <c:v>278</c:v>
                      </c:pt>
                      <c:pt idx="3">
                        <c:v>317</c:v>
                      </c:pt>
                      <c:pt idx="4">
                        <c:v>298</c:v>
                      </c:pt>
                      <c:pt idx="5">
                        <c:v>141</c:v>
                      </c:pt>
                      <c:pt idx="6">
                        <c:v>399</c:v>
                      </c:pt>
                      <c:pt idx="7">
                        <c:v>179</c:v>
                      </c:pt>
                      <c:pt idx="8">
                        <c:v>490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A15B-41C5-AA48-32DAB99D4E7C}"/>
                  </c:ext>
                </c:extLst>
              </c15:ser>
            </c15:filteredBarSeries>
            <c15:filteredBarSeries>
              <c15:ser>
                <c:idx val="3"/>
                <c:order val="1"/>
                <c:spPr>
                  <a:gradFill rotWithShape="1">
                    <a:gsLst>
                      <a:gs pos="0">
                        <a:schemeClr val="accent4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4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4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Österreich!$B$32:$B$40</c15:sqref>
                        </c15:formulaRef>
                      </c:ext>
                    </c:extLst>
                    <c:strCache>
                      <c:ptCount val="9"/>
                      <c:pt idx="0">
                        <c:v> Kärnten</c:v>
                      </c:pt>
                      <c:pt idx="1">
                        <c:v> Burgenland</c:v>
                      </c:pt>
                      <c:pt idx="2">
                        <c:v> Niederösterreich</c:v>
                      </c:pt>
                      <c:pt idx="3">
                        <c:v> Steiermark</c:v>
                      </c:pt>
                      <c:pt idx="4">
                        <c:v> Salzburg</c:v>
                      </c:pt>
                      <c:pt idx="5">
                        <c:v> Oberösterreich</c:v>
                      </c:pt>
                      <c:pt idx="6">
                        <c:v> Tirol</c:v>
                      </c:pt>
                      <c:pt idx="7">
                        <c:v> Vorarlberg</c:v>
                      </c:pt>
                      <c:pt idx="8">
                        <c:v> Wien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Österreich!$F$22:$F$30</c15:sqref>
                        </c15:formulaRef>
                      </c:ext>
                    </c:extLst>
                    <c:numCache>
                      <c:formatCode>0</c:formatCode>
                      <c:ptCount val="9"/>
                      <c:pt idx="0">
                        <c:v>10.905385556498418</c:v>
                      </c:pt>
                      <c:pt idx="1">
                        <c:v>11.231167738381536</c:v>
                      </c:pt>
                      <c:pt idx="2">
                        <c:v>14.650925880544362</c:v>
                      </c:pt>
                      <c:pt idx="3">
                        <c:v>18.89669528393328</c:v>
                      </c:pt>
                      <c:pt idx="4">
                        <c:v>23.973252929081003</c:v>
                      </c:pt>
                      <c:pt idx="5">
                        <c:v>25.395293045471984</c:v>
                      </c:pt>
                      <c:pt idx="6">
                        <c:v>26.921351195436191</c:v>
                      </c:pt>
                      <c:pt idx="7">
                        <c:v>45.077487949956435</c:v>
                      </c:pt>
                      <c:pt idx="8">
                        <c:v>64.926030700737371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15B-41C5-AA48-32DAB99D4E7C}"/>
                  </c:ext>
                </c:extLst>
              </c15:ser>
            </c15:filteredBarSeries>
          </c:ext>
        </c:extLst>
      </c:barChart>
      <c:catAx>
        <c:axId val="919272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19266192"/>
        <c:crosses val="autoZero"/>
        <c:auto val="1"/>
        <c:lblAlgn val="ctr"/>
        <c:lblOffset val="100"/>
        <c:noMultiLvlLbl val="0"/>
      </c:catAx>
      <c:valAx>
        <c:axId val="919266192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19272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Corona-Fälle </a:t>
            </a:r>
            <a:br>
              <a:rPr lang="en-US"/>
            </a:br>
            <a:r>
              <a:rPr lang="en-US"/>
              <a:t>2020-03-20 08:00, 2197 Fälle</a:t>
            </a:r>
          </a:p>
        </c:rich>
      </c:tx>
      <c:layout>
        <c:manualLayout>
          <c:xMode val="edge"/>
          <c:yMode val="edge"/>
          <c:x val="0.47414330757158168"/>
          <c:y val="0.507653560470215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1863713910761154"/>
          <c:y val="6.564814814814815E-2"/>
          <c:w val="0.73814063867016622"/>
          <c:h val="0.82695246427529889"/>
        </c:manualLayout>
      </c:layout>
      <c:barChart>
        <c:barDir val="bar"/>
        <c:grouping val="stacked"/>
        <c:varyColors val="0"/>
        <c:ser>
          <c:idx val="2"/>
          <c:order val="0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Österreich!$B$22:$B$30</c:f>
              <c:strCache>
                <c:ptCount val="9"/>
                <c:pt idx="0">
                  <c:v> Burgenland</c:v>
                </c:pt>
                <c:pt idx="1">
                  <c:v> Kärnten</c:v>
                </c:pt>
                <c:pt idx="2">
                  <c:v> Wien</c:v>
                </c:pt>
                <c:pt idx="3">
                  <c:v> Niederösterreich</c:v>
                </c:pt>
                <c:pt idx="4">
                  <c:v> Steiermark</c:v>
                </c:pt>
                <c:pt idx="5">
                  <c:v> Salzburg</c:v>
                </c:pt>
                <c:pt idx="6">
                  <c:v> Oberösterreich</c:v>
                </c:pt>
                <c:pt idx="7">
                  <c:v> Vorarlberg</c:v>
                </c:pt>
                <c:pt idx="8">
                  <c:v> Tirol</c:v>
                </c:pt>
              </c:strCache>
              <c:extLst xmlns:c15="http://schemas.microsoft.com/office/drawing/2012/chart"/>
            </c:strRef>
          </c:cat>
          <c:val>
            <c:numRef>
              <c:f>Österreich!$E$11:$E$19</c:f>
              <c:numCache>
                <c:formatCode>General</c:formatCode>
                <c:ptCount val="9"/>
                <c:pt idx="0">
                  <c:v>32</c:v>
                </c:pt>
                <c:pt idx="1">
                  <c:v>63</c:v>
                </c:pt>
                <c:pt idx="2">
                  <c:v>141</c:v>
                </c:pt>
                <c:pt idx="3">
                  <c:v>179</c:v>
                </c:pt>
                <c:pt idx="4">
                  <c:v>278</c:v>
                </c:pt>
                <c:pt idx="5">
                  <c:v>298</c:v>
                </c:pt>
                <c:pt idx="6">
                  <c:v>317</c:v>
                </c:pt>
                <c:pt idx="7">
                  <c:v>399</c:v>
                </c:pt>
                <c:pt idx="8">
                  <c:v>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4B-430E-B24B-B4F2AD072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9272424"/>
        <c:axId val="919266192"/>
        <c:extLst>
          <c:ext xmlns:c15="http://schemas.microsoft.com/office/drawing/2012/chart" uri="{02D57815-91ED-43cb-92C2-25804820EDAC}">
            <c15:filteredBarSeries>
              <c15:ser>
                <c:idx val="3"/>
                <c:order val="1"/>
                <c:spPr>
                  <a:gradFill rotWithShape="1">
                    <a:gsLst>
                      <a:gs pos="0">
                        <a:schemeClr val="accent4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4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4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Österreich!$B$22:$B$30</c15:sqref>
                        </c15:formulaRef>
                      </c:ext>
                    </c:extLst>
                    <c:strCache>
                      <c:ptCount val="9"/>
                      <c:pt idx="0">
                        <c:v> Burgenland</c:v>
                      </c:pt>
                      <c:pt idx="1">
                        <c:v> Kärnten</c:v>
                      </c:pt>
                      <c:pt idx="2">
                        <c:v> Wien</c:v>
                      </c:pt>
                      <c:pt idx="3">
                        <c:v> Niederösterreich</c:v>
                      </c:pt>
                      <c:pt idx="4">
                        <c:v> Steiermark</c:v>
                      </c:pt>
                      <c:pt idx="5">
                        <c:v> Salzburg</c:v>
                      </c:pt>
                      <c:pt idx="6">
                        <c:v> Oberösterreich</c:v>
                      </c:pt>
                      <c:pt idx="7">
                        <c:v> Vorarlberg</c:v>
                      </c:pt>
                      <c:pt idx="8">
                        <c:v> Tirol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Österreich!$F$22:$F$30</c15:sqref>
                        </c15:formulaRef>
                      </c:ext>
                    </c:extLst>
                    <c:numCache>
                      <c:formatCode>0</c:formatCode>
                      <c:ptCount val="9"/>
                      <c:pt idx="0">
                        <c:v>10.905385556498418</c:v>
                      </c:pt>
                      <c:pt idx="1">
                        <c:v>11.231167738381536</c:v>
                      </c:pt>
                      <c:pt idx="2">
                        <c:v>14.650925880544362</c:v>
                      </c:pt>
                      <c:pt idx="3">
                        <c:v>18.89669528393328</c:v>
                      </c:pt>
                      <c:pt idx="4">
                        <c:v>23.973252929081003</c:v>
                      </c:pt>
                      <c:pt idx="5">
                        <c:v>25.395293045471984</c:v>
                      </c:pt>
                      <c:pt idx="6">
                        <c:v>26.921351195436191</c:v>
                      </c:pt>
                      <c:pt idx="7">
                        <c:v>45.077487949956435</c:v>
                      </c:pt>
                      <c:pt idx="8">
                        <c:v>64.926030700737371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B4B-430E-B24B-B4F2AD07217C}"/>
                  </c:ext>
                </c:extLst>
              </c15:ser>
            </c15:filteredBarSeries>
            <c15:filteredBarSeries>
              <c15:ser>
                <c:idx val="4"/>
                <c:order val="2"/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Österreich!$B$22:$B$30</c15:sqref>
                        </c15:formulaRef>
                      </c:ext>
                    </c:extLst>
                    <c:strCache>
                      <c:ptCount val="9"/>
                      <c:pt idx="0">
                        <c:v> Burgenland</c:v>
                      </c:pt>
                      <c:pt idx="1">
                        <c:v> Kärnten</c:v>
                      </c:pt>
                      <c:pt idx="2">
                        <c:v> Wien</c:v>
                      </c:pt>
                      <c:pt idx="3">
                        <c:v> Niederösterreich</c:v>
                      </c:pt>
                      <c:pt idx="4">
                        <c:v> Steiermark</c:v>
                      </c:pt>
                      <c:pt idx="5">
                        <c:v> Salzburg</c:v>
                      </c:pt>
                      <c:pt idx="6">
                        <c:v> Oberösterreich</c:v>
                      </c:pt>
                      <c:pt idx="7">
                        <c:v> Vorarlberg</c:v>
                      </c:pt>
                      <c:pt idx="8">
                        <c:v> Tirol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Österreich!$G$22:$G$30</c15:sqref>
                        </c15:formulaRef>
                      </c:ext>
                    </c:extLst>
                    <c:numCache>
                      <c:formatCode>0</c:formatCode>
                      <c:ptCount val="9"/>
                      <c:pt idx="0">
                        <c:v>8.0767289247854617</c:v>
                      </c:pt>
                      <c:pt idx="1">
                        <c:v>6.6051583141119732</c:v>
                      </c:pt>
                      <c:pt idx="2">
                        <c:v>671.49758454106279</c:v>
                      </c:pt>
                      <c:pt idx="3">
                        <c:v>16.522464296883143</c:v>
                      </c:pt>
                      <c:pt idx="4">
                        <c:v>18.169623803426621</c:v>
                      </c:pt>
                      <c:pt idx="5">
                        <c:v>19.703745108999438</c:v>
                      </c:pt>
                      <c:pt idx="6">
                        <c:v>33.305509181969953</c:v>
                      </c:pt>
                      <c:pt idx="7">
                        <c:v>68.819684736639758</c:v>
                      </c:pt>
                      <c:pt idx="8">
                        <c:v>38.765822784810126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B4B-430E-B24B-B4F2AD07217C}"/>
                  </c:ext>
                </c:extLst>
              </c15:ser>
            </c15:filteredBarSeries>
          </c:ext>
        </c:extLst>
      </c:barChart>
      <c:catAx>
        <c:axId val="919272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19266192"/>
        <c:crosses val="autoZero"/>
        <c:auto val="1"/>
        <c:lblAlgn val="ctr"/>
        <c:lblOffset val="100"/>
        <c:noMultiLvlLbl val="0"/>
      </c:catAx>
      <c:valAx>
        <c:axId val="919266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19272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6185</xdr:colOff>
      <xdr:row>20</xdr:row>
      <xdr:rowOff>137650</xdr:rowOff>
    </xdr:from>
    <xdr:to>
      <xdr:col>15</xdr:col>
      <xdr:colOff>383764</xdr:colOff>
      <xdr:row>30</xdr:row>
      <xdr:rowOff>136070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26954E0B-D3F9-41B7-8D44-52E7691A22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6185</xdr:colOff>
      <xdr:row>30</xdr:row>
      <xdr:rowOff>120035</xdr:rowOff>
    </xdr:from>
    <xdr:to>
      <xdr:col>15</xdr:col>
      <xdr:colOff>368710</xdr:colOff>
      <xdr:row>40</xdr:row>
      <xdr:rowOff>133145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D2166BF-0C60-456C-BBD9-3E985EB7E1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332633</xdr:colOff>
      <xdr:row>10</xdr:row>
      <xdr:rowOff>5370</xdr:rowOff>
    </xdr:from>
    <xdr:to>
      <xdr:col>15</xdr:col>
      <xdr:colOff>371104</xdr:colOff>
      <xdr:row>20</xdr:row>
      <xdr:rowOff>148441</xdr:rowOff>
    </xdr:to>
    <xdr:graphicFrame macro="">
      <xdr:nvGraphicFramePr>
        <xdr:cNvPr id="13" name="Diagramm 12">
          <a:extLst>
            <a:ext uri="{FF2B5EF4-FFF2-40B4-BE49-F238E27FC236}">
              <a16:creationId xmlns:a16="http://schemas.microsoft.com/office/drawing/2014/main" id="{1F38959E-EBC8-46B0-9A18-40E2065020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F9B64-3FE0-4737-9692-D6C9BE3C0667}">
  <dimension ref="A1:G40"/>
  <sheetViews>
    <sheetView topLeftCell="A4" zoomScale="154" zoomScaleNormal="154" workbookViewId="0">
      <selection activeCell="C35" sqref="C35"/>
    </sheetView>
  </sheetViews>
  <sheetFormatPr baseColWidth="10" defaultRowHeight="12.75" customHeight="1" x14ac:dyDescent="0.25"/>
  <cols>
    <col min="1" max="1" width="4.5703125" customWidth="1"/>
    <col min="2" max="2" width="17.28515625" customWidth="1"/>
    <col min="5" max="5" width="5.7109375" customWidth="1"/>
    <col min="6" max="7" width="5.7109375" style="9" customWidth="1"/>
    <col min="8" max="8" width="5" customWidth="1"/>
  </cols>
  <sheetData>
    <row r="1" spans="1:7" ht="12.75" customHeight="1" thickBot="1" x14ac:dyDescent="0.3">
      <c r="A1" s="1" t="s">
        <v>0</v>
      </c>
      <c r="B1" s="3" t="s">
        <v>20</v>
      </c>
      <c r="C1" s="4">
        <v>293433</v>
      </c>
      <c r="D1" s="2">
        <v>3962</v>
      </c>
      <c r="E1">
        <v>32</v>
      </c>
      <c r="F1" s="9">
        <f t="shared" ref="F1:F9" si="0">+($E1/$C1)*100000</f>
        <v>10.905385556498418</v>
      </c>
      <c r="G1" s="9">
        <f t="shared" ref="G1:G9" si="1">+($E1/$D1)*1000</f>
        <v>8.0767289247854617</v>
      </c>
    </row>
    <row r="2" spans="1:7" ht="12.75" customHeight="1" thickBot="1" x14ac:dyDescent="0.3">
      <c r="A2" s="5" t="s">
        <v>2</v>
      </c>
      <c r="B2" s="7" t="s">
        <v>21</v>
      </c>
      <c r="C2" s="8">
        <v>560939</v>
      </c>
      <c r="D2" s="6">
        <v>9538</v>
      </c>
      <c r="E2">
        <v>63</v>
      </c>
      <c r="F2" s="9">
        <f t="shared" si="0"/>
        <v>11.231167738381536</v>
      </c>
      <c r="G2" s="9">
        <f t="shared" si="1"/>
        <v>6.6051583141119732</v>
      </c>
    </row>
    <row r="3" spans="1:7" ht="12.75" customHeight="1" thickBot="1" x14ac:dyDescent="0.3">
      <c r="A3" s="1" t="s">
        <v>4</v>
      </c>
      <c r="B3" s="3" t="s">
        <v>26</v>
      </c>
      <c r="C3" s="4">
        <v>1677542</v>
      </c>
      <c r="D3" s="4">
        <v>19186</v>
      </c>
      <c r="E3">
        <v>317</v>
      </c>
      <c r="F3" s="9">
        <f t="shared" si="0"/>
        <v>18.89669528393328</v>
      </c>
      <c r="G3" s="9">
        <f t="shared" si="1"/>
        <v>16.522464296883143</v>
      </c>
    </row>
    <row r="4" spans="1:7" ht="12.75" customHeight="1" thickBot="1" x14ac:dyDescent="0.3">
      <c r="A4" s="5" t="s">
        <v>6</v>
      </c>
      <c r="B4" s="7" t="s">
        <v>23</v>
      </c>
      <c r="C4" s="8">
        <v>1482095</v>
      </c>
      <c r="D4" s="8">
        <v>11980</v>
      </c>
      <c r="E4">
        <v>399</v>
      </c>
      <c r="F4" s="9">
        <f t="shared" si="0"/>
        <v>26.921351195436191</v>
      </c>
      <c r="G4" s="9">
        <f t="shared" si="1"/>
        <v>33.305509181969953</v>
      </c>
    </row>
    <row r="5" spans="1:7" ht="12.75" customHeight="1" thickBot="1" x14ac:dyDescent="0.3">
      <c r="A5" s="1" t="s">
        <v>8</v>
      </c>
      <c r="B5" s="3" t="s">
        <v>10</v>
      </c>
      <c r="C5" s="4">
        <v>555221</v>
      </c>
      <c r="D5" s="2">
        <v>7156</v>
      </c>
      <c r="E5">
        <v>141</v>
      </c>
      <c r="F5" s="9">
        <f t="shared" si="0"/>
        <v>25.395293045471984</v>
      </c>
      <c r="G5" s="9">
        <f t="shared" si="1"/>
        <v>19.703745108999438</v>
      </c>
    </row>
    <row r="6" spans="1:7" ht="12.75" customHeight="1" thickBot="1" x14ac:dyDescent="0.3">
      <c r="A6" s="5" t="s">
        <v>11</v>
      </c>
      <c r="B6" s="7" t="s">
        <v>22</v>
      </c>
      <c r="C6" s="8">
        <v>1243052</v>
      </c>
      <c r="D6" s="8">
        <v>16401</v>
      </c>
      <c r="E6">
        <v>298</v>
      </c>
      <c r="F6" s="9">
        <f t="shared" si="0"/>
        <v>23.973252929081003</v>
      </c>
      <c r="G6" s="9">
        <f t="shared" si="1"/>
        <v>18.169623803426621</v>
      </c>
    </row>
    <row r="7" spans="1:7" ht="12.75" customHeight="1" thickBot="1" x14ac:dyDescent="0.3">
      <c r="A7" s="1" t="s">
        <v>13</v>
      </c>
      <c r="B7" s="3" t="s">
        <v>25</v>
      </c>
      <c r="C7" s="4">
        <v>754705</v>
      </c>
      <c r="D7" s="4">
        <v>12640</v>
      </c>
      <c r="E7">
        <v>490</v>
      </c>
      <c r="F7" s="9">
        <f t="shared" si="0"/>
        <v>64.926030700737371</v>
      </c>
      <c r="G7" s="9">
        <f t="shared" si="1"/>
        <v>38.765822784810126</v>
      </c>
    </row>
    <row r="8" spans="1:7" ht="12.75" customHeight="1" thickBot="1" x14ac:dyDescent="0.3">
      <c r="A8" s="5" t="s">
        <v>15</v>
      </c>
      <c r="B8" s="7" t="s">
        <v>24</v>
      </c>
      <c r="C8" s="8">
        <v>397094</v>
      </c>
      <c r="D8" s="6">
        <v>2601</v>
      </c>
      <c r="E8">
        <v>179</v>
      </c>
      <c r="F8" s="9">
        <f t="shared" si="0"/>
        <v>45.077487949956435</v>
      </c>
      <c r="G8" s="9">
        <f t="shared" si="1"/>
        <v>68.819684736639758</v>
      </c>
    </row>
    <row r="9" spans="1:7" ht="12.75" customHeight="1" thickBot="1" x14ac:dyDescent="0.3">
      <c r="A9" s="1" t="s">
        <v>17</v>
      </c>
      <c r="B9" s="3" t="s">
        <v>18</v>
      </c>
      <c r="C9" s="4">
        <v>1897491</v>
      </c>
      <c r="D9" s="2">
        <v>414</v>
      </c>
      <c r="E9">
        <v>278</v>
      </c>
      <c r="F9" s="9">
        <f t="shared" si="0"/>
        <v>14.650925880544362</v>
      </c>
      <c r="G9" s="9">
        <f t="shared" si="1"/>
        <v>671.49758454106279</v>
      </c>
    </row>
    <row r="10" spans="1:7" ht="12.75" customHeight="1" thickBot="1" x14ac:dyDescent="0.3">
      <c r="A10" s="10"/>
      <c r="B10" s="11"/>
      <c r="C10" s="12"/>
      <c r="D10" s="13"/>
    </row>
    <row r="11" spans="1:7" ht="12.75" customHeight="1" thickBot="1" x14ac:dyDescent="0.3">
      <c r="A11" s="1" t="s">
        <v>0</v>
      </c>
      <c r="B11" s="1" t="s">
        <v>1</v>
      </c>
      <c r="C11" s="4">
        <v>293433</v>
      </c>
      <c r="D11" s="2">
        <v>3962</v>
      </c>
      <c r="E11">
        <v>32</v>
      </c>
      <c r="F11" s="9">
        <f t="shared" ref="F11:F19" si="2">+($E11/$C11)*100000</f>
        <v>10.905385556498418</v>
      </c>
      <c r="G11" s="9">
        <f t="shared" ref="G11:G19" si="3">+($E11/$D11)*1000</f>
        <v>8.0767289247854617</v>
      </c>
    </row>
    <row r="12" spans="1:7" ht="12.75" customHeight="1" thickBot="1" x14ac:dyDescent="0.3">
      <c r="A12" s="5" t="s">
        <v>2</v>
      </c>
      <c r="B12" s="5" t="s">
        <v>3</v>
      </c>
      <c r="C12" s="8">
        <v>560939</v>
      </c>
      <c r="D12" s="6">
        <v>9538</v>
      </c>
      <c r="E12">
        <v>63</v>
      </c>
      <c r="F12" s="9">
        <f t="shared" si="2"/>
        <v>11.231167738381536</v>
      </c>
      <c r="G12" s="9">
        <f t="shared" si="3"/>
        <v>6.6051583141119732</v>
      </c>
    </row>
    <row r="13" spans="1:7" ht="12.75" customHeight="1" thickBot="1" x14ac:dyDescent="0.3">
      <c r="A13" s="1" t="s">
        <v>8</v>
      </c>
      <c r="B13" s="1" t="s">
        <v>9</v>
      </c>
      <c r="C13" s="4">
        <v>555221</v>
      </c>
      <c r="D13" s="2">
        <v>7156</v>
      </c>
      <c r="E13">
        <v>141</v>
      </c>
      <c r="F13" s="9">
        <f t="shared" si="2"/>
        <v>25.395293045471984</v>
      </c>
      <c r="G13" s="9">
        <f t="shared" si="3"/>
        <v>19.703745108999438</v>
      </c>
    </row>
    <row r="14" spans="1:7" ht="12.75" customHeight="1" thickBot="1" x14ac:dyDescent="0.3">
      <c r="A14" s="5" t="s">
        <v>15</v>
      </c>
      <c r="B14" s="5" t="s">
        <v>16</v>
      </c>
      <c r="C14" s="8">
        <v>397094</v>
      </c>
      <c r="D14" s="6">
        <v>2601</v>
      </c>
      <c r="E14">
        <v>179</v>
      </c>
      <c r="F14" s="9">
        <f t="shared" si="2"/>
        <v>45.077487949956435</v>
      </c>
      <c r="G14" s="9">
        <f t="shared" si="3"/>
        <v>68.819684736639758</v>
      </c>
    </row>
    <row r="15" spans="1:7" ht="12.75" customHeight="1" thickBot="1" x14ac:dyDescent="0.3">
      <c r="A15" s="1" t="s">
        <v>17</v>
      </c>
      <c r="B15" s="1" t="s">
        <v>19</v>
      </c>
      <c r="C15" s="4">
        <v>1897491</v>
      </c>
      <c r="D15" s="2">
        <v>414</v>
      </c>
      <c r="E15">
        <v>278</v>
      </c>
      <c r="F15" s="9">
        <f t="shared" si="2"/>
        <v>14.650925880544362</v>
      </c>
      <c r="G15" s="9">
        <f t="shared" si="3"/>
        <v>671.49758454106279</v>
      </c>
    </row>
    <row r="16" spans="1:7" ht="12.75" customHeight="1" thickBot="1" x14ac:dyDescent="0.3">
      <c r="A16" s="5" t="s">
        <v>11</v>
      </c>
      <c r="B16" s="5" t="s">
        <v>12</v>
      </c>
      <c r="C16" s="8">
        <v>1243052</v>
      </c>
      <c r="D16" s="8">
        <v>16401</v>
      </c>
      <c r="E16">
        <v>298</v>
      </c>
      <c r="F16" s="9">
        <f t="shared" si="2"/>
        <v>23.973252929081003</v>
      </c>
      <c r="G16" s="9">
        <f t="shared" si="3"/>
        <v>18.169623803426621</v>
      </c>
    </row>
    <row r="17" spans="1:7" ht="12.75" customHeight="1" thickBot="1" x14ac:dyDescent="0.3">
      <c r="A17" s="1" t="s">
        <v>4</v>
      </c>
      <c r="B17" s="1" t="s">
        <v>5</v>
      </c>
      <c r="C17" s="4">
        <v>1677542</v>
      </c>
      <c r="D17" s="4">
        <v>19186</v>
      </c>
      <c r="E17">
        <v>317</v>
      </c>
      <c r="F17" s="9">
        <f t="shared" si="2"/>
        <v>18.89669528393328</v>
      </c>
      <c r="G17" s="9">
        <f t="shared" si="3"/>
        <v>16.522464296883143</v>
      </c>
    </row>
    <row r="18" spans="1:7" ht="12.75" customHeight="1" thickBot="1" x14ac:dyDescent="0.3">
      <c r="A18" s="5" t="s">
        <v>6</v>
      </c>
      <c r="B18" s="5" t="s">
        <v>7</v>
      </c>
      <c r="C18" s="8">
        <v>1482095</v>
      </c>
      <c r="D18" s="8">
        <v>11980</v>
      </c>
      <c r="E18">
        <v>399</v>
      </c>
      <c r="F18" s="9">
        <f t="shared" si="2"/>
        <v>26.921351195436191</v>
      </c>
      <c r="G18" s="9">
        <f t="shared" si="3"/>
        <v>33.305509181969953</v>
      </c>
    </row>
    <row r="19" spans="1:7" ht="12.75" customHeight="1" thickBot="1" x14ac:dyDescent="0.3">
      <c r="A19" s="1" t="s">
        <v>13</v>
      </c>
      <c r="B19" s="1" t="s">
        <v>14</v>
      </c>
      <c r="C19" s="4">
        <v>754705</v>
      </c>
      <c r="D19" s="4">
        <v>12640</v>
      </c>
      <c r="E19">
        <v>490</v>
      </c>
      <c r="F19" s="9">
        <f t="shared" si="2"/>
        <v>64.926030700737371</v>
      </c>
      <c r="G19" s="9">
        <f t="shared" si="3"/>
        <v>38.765822784810126</v>
      </c>
    </row>
    <row r="20" spans="1:7" ht="12.75" customHeight="1" x14ac:dyDescent="0.25">
      <c r="A20" s="10"/>
      <c r="B20" s="11"/>
      <c r="C20" s="12"/>
      <c r="D20" s="13"/>
    </row>
    <row r="21" spans="1:7" ht="12.75" customHeight="1" thickBot="1" x14ac:dyDescent="0.3"/>
    <row r="22" spans="1:7" ht="12.75" customHeight="1" thickBot="1" x14ac:dyDescent="0.3">
      <c r="A22" s="1" t="s">
        <v>0</v>
      </c>
      <c r="B22" s="1" t="s">
        <v>1</v>
      </c>
      <c r="C22" s="4">
        <v>293433</v>
      </c>
      <c r="D22" s="2">
        <v>3962</v>
      </c>
      <c r="E22">
        <v>32</v>
      </c>
      <c r="F22" s="9">
        <f t="shared" ref="F22:F30" si="4">+($E22/$C22)*100000</f>
        <v>10.905385556498418</v>
      </c>
      <c r="G22" s="9">
        <f t="shared" ref="G22:G30" si="5">+($E22/$D22)*1000</f>
        <v>8.0767289247854617</v>
      </c>
    </row>
    <row r="23" spans="1:7" ht="12.75" customHeight="1" thickBot="1" x14ac:dyDescent="0.3">
      <c r="A23" s="5" t="s">
        <v>2</v>
      </c>
      <c r="B23" s="5" t="s">
        <v>3</v>
      </c>
      <c r="C23" s="8">
        <v>560939</v>
      </c>
      <c r="D23" s="6">
        <v>9538</v>
      </c>
      <c r="E23">
        <v>63</v>
      </c>
      <c r="F23" s="9">
        <f t="shared" si="4"/>
        <v>11.231167738381536</v>
      </c>
      <c r="G23" s="9">
        <f t="shared" si="5"/>
        <v>6.6051583141119732</v>
      </c>
    </row>
    <row r="24" spans="1:7" ht="12.75" customHeight="1" thickBot="1" x14ac:dyDescent="0.3">
      <c r="A24" s="1" t="s">
        <v>17</v>
      </c>
      <c r="B24" s="1" t="s">
        <v>19</v>
      </c>
      <c r="C24" s="4">
        <v>1897491</v>
      </c>
      <c r="D24" s="2">
        <v>414</v>
      </c>
      <c r="E24">
        <v>278</v>
      </c>
      <c r="F24" s="9">
        <f t="shared" si="4"/>
        <v>14.650925880544362</v>
      </c>
      <c r="G24" s="9">
        <f t="shared" si="5"/>
        <v>671.49758454106279</v>
      </c>
    </row>
    <row r="25" spans="1:7" ht="12.75" customHeight="1" thickBot="1" x14ac:dyDescent="0.3">
      <c r="A25" s="1" t="s">
        <v>4</v>
      </c>
      <c r="B25" s="1" t="s">
        <v>5</v>
      </c>
      <c r="C25" s="4">
        <v>1677542</v>
      </c>
      <c r="D25" s="4">
        <v>19186</v>
      </c>
      <c r="E25">
        <v>317</v>
      </c>
      <c r="F25" s="9">
        <f t="shared" si="4"/>
        <v>18.89669528393328</v>
      </c>
      <c r="G25" s="9">
        <f t="shared" si="5"/>
        <v>16.522464296883143</v>
      </c>
    </row>
    <row r="26" spans="1:7" ht="12.75" customHeight="1" thickBot="1" x14ac:dyDescent="0.3">
      <c r="A26" s="5" t="s">
        <v>11</v>
      </c>
      <c r="B26" s="5" t="s">
        <v>12</v>
      </c>
      <c r="C26" s="8">
        <v>1243052</v>
      </c>
      <c r="D26" s="8">
        <v>16401</v>
      </c>
      <c r="E26">
        <v>298</v>
      </c>
      <c r="F26" s="9">
        <f t="shared" si="4"/>
        <v>23.973252929081003</v>
      </c>
      <c r="G26" s="9">
        <f t="shared" si="5"/>
        <v>18.169623803426621</v>
      </c>
    </row>
    <row r="27" spans="1:7" ht="12.75" customHeight="1" thickBot="1" x14ac:dyDescent="0.3">
      <c r="A27" s="1" t="s">
        <v>8</v>
      </c>
      <c r="B27" s="1" t="s">
        <v>9</v>
      </c>
      <c r="C27" s="4">
        <v>555221</v>
      </c>
      <c r="D27" s="2">
        <v>7156</v>
      </c>
      <c r="E27">
        <v>141</v>
      </c>
      <c r="F27" s="9">
        <f t="shared" si="4"/>
        <v>25.395293045471984</v>
      </c>
      <c r="G27" s="9">
        <f t="shared" si="5"/>
        <v>19.703745108999438</v>
      </c>
    </row>
    <row r="28" spans="1:7" ht="12.75" customHeight="1" thickBot="1" x14ac:dyDescent="0.3">
      <c r="A28" s="5" t="s">
        <v>6</v>
      </c>
      <c r="B28" s="5" t="s">
        <v>7</v>
      </c>
      <c r="C28" s="8">
        <v>1482095</v>
      </c>
      <c r="D28" s="8">
        <v>11980</v>
      </c>
      <c r="E28">
        <v>399</v>
      </c>
      <c r="F28" s="9">
        <f t="shared" si="4"/>
        <v>26.921351195436191</v>
      </c>
      <c r="G28" s="9">
        <f t="shared" si="5"/>
        <v>33.305509181969953</v>
      </c>
    </row>
    <row r="29" spans="1:7" ht="12.75" customHeight="1" thickBot="1" x14ac:dyDescent="0.3">
      <c r="A29" s="5" t="s">
        <v>15</v>
      </c>
      <c r="B29" s="5" t="s">
        <v>16</v>
      </c>
      <c r="C29" s="8">
        <v>397094</v>
      </c>
      <c r="D29" s="6">
        <v>2601</v>
      </c>
      <c r="E29">
        <v>179</v>
      </c>
      <c r="F29" s="9">
        <f t="shared" si="4"/>
        <v>45.077487949956435</v>
      </c>
      <c r="G29" s="9">
        <f t="shared" si="5"/>
        <v>68.819684736639758</v>
      </c>
    </row>
    <row r="30" spans="1:7" ht="12.75" customHeight="1" thickBot="1" x14ac:dyDescent="0.3">
      <c r="A30" s="1" t="s">
        <v>13</v>
      </c>
      <c r="B30" s="1" t="s">
        <v>14</v>
      </c>
      <c r="C30" s="4">
        <v>754705</v>
      </c>
      <c r="D30" s="4">
        <v>12640</v>
      </c>
      <c r="E30">
        <v>490</v>
      </c>
      <c r="F30" s="9">
        <f t="shared" si="4"/>
        <v>64.926030700737371</v>
      </c>
      <c r="G30" s="9">
        <f t="shared" si="5"/>
        <v>38.765822784810126</v>
      </c>
    </row>
    <row r="31" spans="1:7" ht="12.75" customHeight="1" thickBot="1" x14ac:dyDescent="0.3"/>
    <row r="32" spans="1:7" ht="12.75" customHeight="1" thickBot="1" x14ac:dyDescent="0.3">
      <c r="A32" s="5" t="s">
        <v>2</v>
      </c>
      <c r="B32" s="5" t="s">
        <v>3</v>
      </c>
      <c r="C32" s="8">
        <v>560939</v>
      </c>
      <c r="D32" s="6">
        <v>9538</v>
      </c>
      <c r="E32">
        <v>63</v>
      </c>
      <c r="F32" s="9">
        <f t="shared" ref="F32:F40" si="6">+($E32/$C32)*100000</f>
        <v>11.231167738381536</v>
      </c>
      <c r="G32" s="9">
        <f t="shared" ref="G32:G40" si="7">+($E32/$D32)*1000</f>
        <v>6.6051583141119732</v>
      </c>
    </row>
    <row r="33" spans="1:7" ht="12.75" customHeight="1" thickBot="1" x14ac:dyDescent="0.3">
      <c r="A33" s="1" t="s">
        <v>0</v>
      </c>
      <c r="B33" s="1" t="s">
        <v>1</v>
      </c>
      <c r="C33" s="4">
        <v>293433</v>
      </c>
      <c r="D33" s="2">
        <v>3962</v>
      </c>
      <c r="E33">
        <v>32</v>
      </c>
      <c r="F33" s="9">
        <f t="shared" si="6"/>
        <v>10.905385556498418</v>
      </c>
      <c r="G33" s="9">
        <f t="shared" si="7"/>
        <v>8.0767289247854617</v>
      </c>
    </row>
    <row r="34" spans="1:7" ht="12.75" customHeight="1" thickBot="1" x14ac:dyDescent="0.3">
      <c r="A34" s="1" t="s">
        <v>4</v>
      </c>
      <c r="B34" s="1" t="s">
        <v>5</v>
      </c>
      <c r="C34" s="4">
        <v>1677542</v>
      </c>
      <c r="D34" s="4">
        <v>19186</v>
      </c>
      <c r="E34">
        <v>317</v>
      </c>
      <c r="F34" s="9">
        <f t="shared" si="6"/>
        <v>18.89669528393328</v>
      </c>
      <c r="G34" s="9">
        <f t="shared" si="7"/>
        <v>16.522464296883143</v>
      </c>
    </row>
    <row r="35" spans="1:7" ht="12.75" customHeight="1" thickBot="1" x14ac:dyDescent="0.3">
      <c r="A35" s="5" t="s">
        <v>11</v>
      </c>
      <c r="B35" s="5" t="s">
        <v>12</v>
      </c>
      <c r="C35" s="8">
        <v>1243052</v>
      </c>
      <c r="D35" s="8">
        <v>16401</v>
      </c>
      <c r="E35">
        <v>298</v>
      </c>
      <c r="F35" s="9">
        <f t="shared" si="6"/>
        <v>23.973252929081003</v>
      </c>
      <c r="G35" s="9">
        <f t="shared" si="7"/>
        <v>18.169623803426621</v>
      </c>
    </row>
    <row r="36" spans="1:7" ht="12.75" customHeight="1" thickBot="1" x14ac:dyDescent="0.3">
      <c r="A36" s="1" t="s">
        <v>8</v>
      </c>
      <c r="B36" s="1" t="s">
        <v>9</v>
      </c>
      <c r="C36" s="4">
        <v>555221</v>
      </c>
      <c r="D36" s="2">
        <v>7156</v>
      </c>
      <c r="E36">
        <v>141</v>
      </c>
      <c r="F36" s="9">
        <f t="shared" si="6"/>
        <v>25.395293045471984</v>
      </c>
      <c r="G36" s="9">
        <f t="shared" si="7"/>
        <v>19.703745108999438</v>
      </c>
    </row>
    <row r="37" spans="1:7" ht="12.75" customHeight="1" thickBot="1" x14ac:dyDescent="0.3">
      <c r="A37" s="5" t="s">
        <v>6</v>
      </c>
      <c r="B37" s="5" t="s">
        <v>7</v>
      </c>
      <c r="C37" s="8">
        <v>1482095</v>
      </c>
      <c r="D37" s="8">
        <v>11980</v>
      </c>
      <c r="E37">
        <v>399</v>
      </c>
      <c r="F37" s="9">
        <f t="shared" si="6"/>
        <v>26.921351195436191</v>
      </c>
      <c r="G37" s="9">
        <f t="shared" si="7"/>
        <v>33.305509181969953</v>
      </c>
    </row>
    <row r="38" spans="1:7" ht="12.75" customHeight="1" thickBot="1" x14ac:dyDescent="0.3">
      <c r="A38" s="1" t="s">
        <v>13</v>
      </c>
      <c r="B38" s="1" t="s">
        <v>14</v>
      </c>
      <c r="C38" s="4">
        <v>754705</v>
      </c>
      <c r="D38" s="4">
        <v>12640</v>
      </c>
      <c r="E38">
        <v>490</v>
      </c>
      <c r="F38" s="9">
        <f t="shared" si="6"/>
        <v>64.926030700737371</v>
      </c>
      <c r="G38" s="9">
        <f t="shared" si="7"/>
        <v>38.765822784810126</v>
      </c>
    </row>
    <row r="39" spans="1:7" ht="12.75" customHeight="1" thickBot="1" x14ac:dyDescent="0.3">
      <c r="A39" s="5" t="s">
        <v>15</v>
      </c>
      <c r="B39" s="5" t="s">
        <v>16</v>
      </c>
      <c r="C39" s="8">
        <v>397094</v>
      </c>
      <c r="D39" s="6">
        <v>2601</v>
      </c>
      <c r="E39">
        <v>179</v>
      </c>
      <c r="F39" s="9">
        <f t="shared" si="6"/>
        <v>45.077487949956435</v>
      </c>
      <c r="G39" s="9">
        <f t="shared" si="7"/>
        <v>68.819684736639758</v>
      </c>
    </row>
    <row r="40" spans="1:7" ht="12.75" customHeight="1" thickBot="1" x14ac:dyDescent="0.3">
      <c r="A40" s="1" t="s">
        <v>17</v>
      </c>
      <c r="B40" s="1" t="s">
        <v>19</v>
      </c>
      <c r="C40" s="4">
        <v>1897491</v>
      </c>
      <c r="D40" s="2">
        <v>414</v>
      </c>
      <c r="E40">
        <v>278</v>
      </c>
      <c r="F40" s="9">
        <f t="shared" si="6"/>
        <v>14.650925880544362</v>
      </c>
      <c r="G40" s="9">
        <f t="shared" si="7"/>
        <v>671.49758454106279</v>
      </c>
    </row>
  </sheetData>
  <sortState xmlns:xlrd2="http://schemas.microsoft.com/office/spreadsheetml/2017/richdata2" ref="A1:G9">
    <sortCondition ref="B1:B9"/>
  </sortState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598EA-03FC-418A-A66B-319344B1E104}">
  <dimension ref="A1:I47"/>
  <sheetViews>
    <sheetView tabSelected="1" zoomScale="166" zoomScaleNormal="166" workbookViewId="0">
      <selection activeCell="I11" sqref="I11"/>
    </sheetView>
  </sheetViews>
  <sheetFormatPr baseColWidth="10" defaultRowHeight="15" x14ac:dyDescent="0.25"/>
  <cols>
    <col min="1" max="1" width="11.42578125" style="14"/>
    <col min="2" max="2" width="13.42578125" style="14" customWidth="1"/>
    <col min="3" max="3" width="0" style="14" hidden="1" customWidth="1"/>
    <col min="4" max="4" width="11.42578125" style="14"/>
    <col min="5" max="5" width="14.85546875" style="15" hidden="1" customWidth="1"/>
    <col min="6" max="6" width="14.85546875" style="14" hidden="1" customWidth="1"/>
    <col min="7" max="16384" width="11.42578125" style="14"/>
  </cols>
  <sheetData>
    <row r="1" spans="1:9" x14ac:dyDescent="0.25">
      <c r="A1" s="14" t="s">
        <v>78</v>
      </c>
      <c r="B1" s="14" t="s">
        <v>73</v>
      </c>
      <c r="C1" s="14" t="s">
        <v>74</v>
      </c>
      <c r="D1" s="14" t="s">
        <v>75</v>
      </c>
      <c r="E1" s="15" t="s">
        <v>76</v>
      </c>
      <c r="F1" s="14" t="s">
        <v>77</v>
      </c>
      <c r="G1" s="16" t="s">
        <v>79</v>
      </c>
      <c r="H1" s="16" t="s">
        <v>80</v>
      </c>
      <c r="I1" s="16" t="s">
        <v>81</v>
      </c>
    </row>
    <row r="2" spans="1:9" x14ac:dyDescent="0.25">
      <c r="A2" s="16" t="s">
        <v>48</v>
      </c>
      <c r="B2" s="17">
        <v>37800</v>
      </c>
      <c r="C2" s="18">
        <v>2</v>
      </c>
      <c r="D2" s="14">
        <v>11</v>
      </c>
      <c r="E2" s="15">
        <f>+$D2*100000/$B2</f>
        <v>29.100529100529101</v>
      </c>
      <c r="F2" s="15">
        <f>+$D2*1000/$C2</f>
        <v>5500</v>
      </c>
      <c r="G2" s="14">
        <v>3</v>
      </c>
      <c r="H2" s="15">
        <f>+$G2*100000/$B2</f>
        <v>7.9365079365079367</v>
      </c>
      <c r="I2" s="22">
        <f>+G2/D2</f>
        <v>0.27272727272727271</v>
      </c>
    </row>
    <row r="3" spans="1:9" x14ac:dyDescent="0.25">
      <c r="A3" s="16" t="s">
        <v>58</v>
      </c>
      <c r="B3" s="17">
        <v>32800</v>
      </c>
      <c r="C3" s="18">
        <v>61</v>
      </c>
      <c r="D3" s="14">
        <v>144</v>
      </c>
      <c r="E3" s="15">
        <f>+$D3*100000/$B3</f>
        <v>439.02439024390242</v>
      </c>
      <c r="F3" s="15">
        <f>+$D3*1000/$C3</f>
        <v>2360.655737704918</v>
      </c>
      <c r="G3" s="16">
        <v>14</v>
      </c>
      <c r="H3" s="15">
        <f>+$G3*100000/$B3</f>
        <v>42.68292682926829</v>
      </c>
      <c r="I3" s="22">
        <f>+G3/D3</f>
        <v>9.7222222222222224E-2</v>
      </c>
    </row>
    <row r="4" spans="1:9" x14ac:dyDescent="0.25">
      <c r="A4" s="16" t="s">
        <v>40</v>
      </c>
      <c r="B4" s="17">
        <v>60500000</v>
      </c>
      <c r="C4" s="17">
        <v>301340</v>
      </c>
      <c r="D4" s="14">
        <v>47021</v>
      </c>
      <c r="E4" s="15">
        <f>+$D4*100000/$B4</f>
        <v>77.720661157024793</v>
      </c>
      <c r="F4" s="15">
        <f>+$D4*1000/$C4</f>
        <v>156.03968938740294</v>
      </c>
      <c r="G4" s="16">
        <v>4032</v>
      </c>
      <c r="H4" s="15">
        <f>+$G4*100000/$B4</f>
        <v>6.6644628099173557</v>
      </c>
      <c r="I4" s="22">
        <f>+G4/D4</f>
        <v>8.5748920695008612E-2</v>
      </c>
    </row>
    <row r="5" spans="1:9" x14ac:dyDescent="0.25">
      <c r="A5" s="16" t="s">
        <v>66</v>
      </c>
      <c r="B5" s="12">
        <v>42300000</v>
      </c>
      <c r="C5" s="12">
        <v>603550</v>
      </c>
      <c r="D5" s="14">
        <v>41</v>
      </c>
      <c r="E5" s="15">
        <f>+$D5*100000/$B5</f>
        <v>9.6926713947990545E-2</v>
      </c>
      <c r="F5" s="15">
        <f>+$D5*1000/$C5</f>
        <v>6.7931405848728352E-2</v>
      </c>
      <c r="G5" s="16">
        <v>3</v>
      </c>
      <c r="H5" s="15">
        <f>+$G5*100000/$B5</f>
        <v>7.0921985815602835E-3</v>
      </c>
      <c r="I5" s="22">
        <f>+G5/D5</f>
        <v>7.3170731707317069E-2</v>
      </c>
    </row>
    <row r="6" spans="1:9" x14ac:dyDescent="0.25">
      <c r="A6" s="16" t="s">
        <v>64</v>
      </c>
      <c r="B6" s="19">
        <v>46600000</v>
      </c>
      <c r="C6" s="19">
        <v>505370</v>
      </c>
      <c r="D6" s="14">
        <v>21571</v>
      </c>
      <c r="E6" s="15">
        <f>+$D6*100000/$B6</f>
        <v>46.289699570815451</v>
      </c>
      <c r="F6" s="15">
        <f>+$D6*1000/$C6</f>
        <v>42.683578368324198</v>
      </c>
      <c r="G6" s="16">
        <v>1093</v>
      </c>
      <c r="H6" s="15">
        <f>+$G6*100000/$B6</f>
        <v>2.3454935622317596</v>
      </c>
      <c r="I6" s="22">
        <f>+G6/D6</f>
        <v>5.0669880858560105E-2</v>
      </c>
    </row>
    <row r="7" spans="1:9" x14ac:dyDescent="0.25">
      <c r="A7" s="16" t="s">
        <v>67</v>
      </c>
      <c r="B7" s="17">
        <v>9800000</v>
      </c>
      <c r="C7" s="17">
        <v>93028</v>
      </c>
      <c r="D7" s="14">
        <v>85</v>
      </c>
      <c r="E7" s="15">
        <f>+$D7*100000/$B7</f>
        <v>0.86734693877551017</v>
      </c>
      <c r="F7" s="15">
        <f>+$D7*1000/$C7</f>
        <v>0.91370340112654258</v>
      </c>
      <c r="G7" s="14">
        <v>4</v>
      </c>
      <c r="H7" s="15">
        <f>+$G7*100000/$B7</f>
        <v>4.0816326530612242E-2</v>
      </c>
      <c r="I7" s="22">
        <f>+G7/D7</f>
        <v>4.7058823529411764E-2</v>
      </c>
    </row>
    <row r="8" spans="1:9" x14ac:dyDescent="0.25">
      <c r="A8" s="16" t="s">
        <v>72</v>
      </c>
      <c r="B8" s="21">
        <v>66200000</v>
      </c>
      <c r="C8" s="21">
        <v>243610</v>
      </c>
      <c r="D8" s="14">
        <v>4014</v>
      </c>
      <c r="E8" s="15">
        <f>+$D8*100000/$B8</f>
        <v>6.0634441087613293</v>
      </c>
      <c r="F8" s="15">
        <f>+$D8*1000/$C8</f>
        <v>16.4771561101761</v>
      </c>
      <c r="G8" s="16">
        <v>177</v>
      </c>
      <c r="H8" s="15">
        <f>+$G8*100000/$B8</f>
        <v>0.26737160120845921</v>
      </c>
      <c r="I8" s="22">
        <f>+G8/D8</f>
        <v>4.4095665171898356E-2</v>
      </c>
    </row>
    <row r="9" spans="1:9" x14ac:dyDescent="0.25">
      <c r="A9" s="16" t="s">
        <v>36</v>
      </c>
      <c r="B9" s="21">
        <v>65000000</v>
      </c>
      <c r="C9" s="21">
        <v>551500</v>
      </c>
      <c r="D9" s="14">
        <v>12632</v>
      </c>
      <c r="E9" s="15">
        <f>+$D9*100000/$B9</f>
        <v>19.433846153846154</v>
      </c>
      <c r="F9" s="15">
        <f>+$D9*1000/$C9</f>
        <v>22.904805077062555</v>
      </c>
      <c r="G9" s="14">
        <v>450</v>
      </c>
      <c r="H9" s="15">
        <f>+$G9*100000/$B9</f>
        <v>0.69230769230769229</v>
      </c>
      <c r="I9" s="22">
        <f>+G9/D9</f>
        <v>3.5623812539582016E-2</v>
      </c>
    </row>
    <row r="10" spans="1:9" x14ac:dyDescent="0.25">
      <c r="A10" s="16" t="s">
        <v>50</v>
      </c>
      <c r="B10" s="21">
        <v>17100000</v>
      </c>
      <c r="C10" s="21">
        <v>41543</v>
      </c>
      <c r="D10" s="14">
        <v>3003</v>
      </c>
      <c r="E10" s="15">
        <f>+$D10*100000/$B10</f>
        <v>17.561403508771932</v>
      </c>
      <c r="F10" s="15">
        <f>+$D10*1000/$C10</f>
        <v>72.286546469922726</v>
      </c>
      <c r="G10" s="16">
        <v>106</v>
      </c>
      <c r="H10" s="15">
        <f>+$G10*100000/$B10</f>
        <v>0.61988304093567248</v>
      </c>
      <c r="I10" s="22">
        <f>+G10/D10</f>
        <v>3.5298035298035296E-2</v>
      </c>
    </row>
    <row r="11" spans="1:9" x14ac:dyDescent="0.25">
      <c r="A11" s="16" t="s">
        <v>27</v>
      </c>
      <c r="B11" s="12">
        <v>2900000</v>
      </c>
      <c r="C11" s="12">
        <v>28748</v>
      </c>
      <c r="D11" s="14">
        <v>70</v>
      </c>
      <c r="E11" s="15">
        <f>+$D11*100000/$B11</f>
        <v>2.4137931034482758</v>
      </c>
      <c r="F11" s="15">
        <f>+$D11*1000/$C11</f>
        <v>2.4349519966606374</v>
      </c>
      <c r="G11" s="14">
        <v>2</v>
      </c>
      <c r="H11" s="15">
        <f>+$G11*100000/$B11</f>
        <v>6.8965517241379309E-2</v>
      </c>
      <c r="I11" s="22">
        <f>+G11/D11</f>
        <v>2.8571428571428571E-2</v>
      </c>
    </row>
    <row r="12" spans="1:9" x14ac:dyDescent="0.25">
      <c r="A12" s="16" t="s">
        <v>31</v>
      </c>
      <c r="B12" s="17">
        <v>7100000</v>
      </c>
      <c r="C12" s="17">
        <v>110879</v>
      </c>
      <c r="D12" s="14">
        <v>127</v>
      </c>
      <c r="E12" s="15">
        <f>+$D12*100000/$B12</f>
        <v>1.7887323943661972</v>
      </c>
      <c r="F12" s="15">
        <f>+$D12*1000/$C12</f>
        <v>1.1453927254033676</v>
      </c>
      <c r="G12" s="14">
        <v>3</v>
      </c>
      <c r="H12" s="15">
        <f>+$G12*100000/$B12</f>
        <v>4.2253521126760563E-2</v>
      </c>
      <c r="I12" s="22">
        <f>+G12/D12</f>
        <v>2.3622047244094488E-2</v>
      </c>
    </row>
    <row r="13" spans="1:9" x14ac:dyDescent="0.25">
      <c r="A13" s="16" t="s">
        <v>37</v>
      </c>
      <c r="B13" s="17">
        <v>10700000</v>
      </c>
      <c r="C13" s="17">
        <v>131957</v>
      </c>
      <c r="D13" s="14">
        <v>495</v>
      </c>
      <c r="E13" s="15">
        <f>+$D13*100000/$B13</f>
        <v>4.6261682242990654</v>
      </c>
      <c r="F13" s="15">
        <f>+$D13*1000/$C13</f>
        <v>3.7512219889812592</v>
      </c>
      <c r="G13" s="14">
        <v>10</v>
      </c>
      <c r="H13" s="15">
        <f>+$G13*100000/$B13</f>
        <v>9.3457943925233641E-2</v>
      </c>
      <c r="I13" s="22">
        <f>+G13/D13</f>
        <v>2.0202020202020204E-2</v>
      </c>
    </row>
    <row r="14" spans="1:9" x14ac:dyDescent="0.25">
      <c r="A14" s="16" t="s">
        <v>29</v>
      </c>
      <c r="B14" s="12">
        <v>11300000</v>
      </c>
      <c r="C14" s="12">
        <v>30528</v>
      </c>
      <c r="D14" s="14">
        <v>2257</v>
      </c>
      <c r="E14" s="15">
        <f>+$D14*100000/$B14</f>
        <v>19.973451327433629</v>
      </c>
      <c r="F14" s="15">
        <f>+$D14*1000/$C14</f>
        <v>73.932127882599588</v>
      </c>
      <c r="G14" s="14">
        <v>37</v>
      </c>
      <c r="H14" s="15">
        <f>+$G14*100000/$B14</f>
        <v>0.32743362831858408</v>
      </c>
      <c r="I14" s="22">
        <f>+G14/D14</f>
        <v>1.6393442622950821E-2</v>
      </c>
    </row>
    <row r="15" spans="1:9" x14ac:dyDescent="0.25">
      <c r="A15" s="16" t="s">
        <v>47</v>
      </c>
      <c r="B15" s="12">
        <v>3900000</v>
      </c>
      <c r="C15" s="12">
        <v>33851</v>
      </c>
      <c r="D15" s="14">
        <v>66</v>
      </c>
      <c r="E15" s="15">
        <f>+$D15*100000/$B15</f>
        <v>1.6923076923076923</v>
      </c>
      <c r="F15" s="15">
        <f>+$D15*1000/$C15</f>
        <v>1.9497208354258369</v>
      </c>
      <c r="G15" s="14">
        <v>1</v>
      </c>
      <c r="H15" s="15">
        <f>+$G15*100000/$B15</f>
        <v>2.564102564102564E-2</v>
      </c>
      <c r="I15" s="22">
        <f>+G15/D15</f>
        <v>1.5151515151515152E-2</v>
      </c>
    </row>
    <row r="16" spans="1:9" x14ac:dyDescent="0.25">
      <c r="A16" s="16" t="s">
        <v>54</v>
      </c>
      <c r="B16" s="17">
        <v>38400000</v>
      </c>
      <c r="C16" s="17">
        <v>312685</v>
      </c>
      <c r="D16" s="14">
        <v>425</v>
      </c>
      <c r="E16" s="15">
        <f>+$D16*100000/$B16</f>
        <v>1.1067708333333333</v>
      </c>
      <c r="F16" s="15">
        <f>+$D16*1000/$C16</f>
        <v>1.3591953563490413</v>
      </c>
      <c r="G16" s="16">
        <v>5</v>
      </c>
      <c r="H16" s="15">
        <f>+$G16*100000/$B16</f>
        <v>1.3020833333333334E-2</v>
      </c>
      <c r="I16" s="22">
        <f>+G16/D16</f>
        <v>1.1764705882352941E-2</v>
      </c>
    </row>
    <row r="17" spans="1:9" x14ac:dyDescent="0.25">
      <c r="A17" s="16" t="s">
        <v>45</v>
      </c>
      <c r="B17" s="21">
        <v>600000</v>
      </c>
      <c r="C17" s="21">
        <v>2586</v>
      </c>
      <c r="D17" s="14">
        <v>484</v>
      </c>
      <c r="E17" s="15">
        <f>+$D17*100000/$B17</f>
        <v>80.666666666666671</v>
      </c>
      <c r="F17" s="15">
        <f>+$D17*1000/$C17</f>
        <v>187.16163959783449</v>
      </c>
      <c r="G17" s="14">
        <v>5</v>
      </c>
      <c r="H17" s="15">
        <f>+$G17*100000/$B17</f>
        <v>0.83333333333333337</v>
      </c>
      <c r="I17" s="22">
        <f>+G17/D17</f>
        <v>1.0330578512396695E-2</v>
      </c>
    </row>
    <row r="18" spans="1:9" x14ac:dyDescent="0.25">
      <c r="A18" s="16" t="s">
        <v>60</v>
      </c>
      <c r="B18" s="21">
        <v>8500000</v>
      </c>
      <c r="C18" s="21">
        <v>41277</v>
      </c>
      <c r="D18" s="14">
        <v>5544</v>
      </c>
      <c r="E18" s="15">
        <f>+$D18*100000/$B18</f>
        <v>65.223529411764702</v>
      </c>
      <c r="F18" s="15">
        <f>+$D18*1000/$C18</f>
        <v>134.31208663420307</v>
      </c>
      <c r="G18" s="16">
        <v>56</v>
      </c>
      <c r="H18" s="15">
        <f>+$G18*100000/$B18</f>
        <v>0.6588235294117647</v>
      </c>
      <c r="I18" s="22">
        <f>+G18/D18</f>
        <v>1.0101010101010102E-2</v>
      </c>
    </row>
    <row r="19" spans="1:9" x14ac:dyDescent="0.25">
      <c r="A19" s="16" t="s">
        <v>59</v>
      </c>
      <c r="B19" s="19">
        <v>10100000</v>
      </c>
      <c r="C19" s="19">
        <v>450295</v>
      </c>
      <c r="D19" s="14">
        <v>1639</v>
      </c>
      <c r="E19" s="15">
        <f>+$D19*100000/$B19</f>
        <v>16.227722772277229</v>
      </c>
      <c r="F19" s="15">
        <f>+$D19*1000/$C19</f>
        <v>3.639836107440678</v>
      </c>
      <c r="G19" s="16">
        <v>16</v>
      </c>
      <c r="H19" s="15">
        <f>+$G19*100000/$B19</f>
        <v>0.15841584158415842</v>
      </c>
      <c r="I19" s="22">
        <f>+G19/D19</f>
        <v>9.762050030506406E-3</v>
      </c>
    </row>
    <row r="20" spans="1:9" x14ac:dyDescent="0.25">
      <c r="A20" s="16" t="s">
        <v>41</v>
      </c>
      <c r="B20" s="12">
        <v>4100000</v>
      </c>
      <c r="C20" s="12">
        <v>56594</v>
      </c>
      <c r="D20" s="14">
        <v>130</v>
      </c>
      <c r="E20" s="15">
        <f>+$D20*100000/$B20</f>
        <v>3.1707317073170733</v>
      </c>
      <c r="F20" s="15">
        <f>+$D20*1000/$C20</f>
        <v>2.2970632929285788</v>
      </c>
      <c r="G20" s="14">
        <v>1</v>
      </c>
      <c r="H20" s="15">
        <f>+$G20*100000/$B20</f>
        <v>2.4390243902439025E-2</v>
      </c>
      <c r="I20" s="22">
        <f>+G20/D20</f>
        <v>7.6923076923076927E-3</v>
      </c>
    </row>
    <row r="21" spans="1:9" x14ac:dyDescent="0.25">
      <c r="A21" s="16" t="s">
        <v>61</v>
      </c>
      <c r="B21" s="21">
        <v>7000000</v>
      </c>
      <c r="C21" s="21">
        <v>77474</v>
      </c>
      <c r="D21" s="14">
        <v>135</v>
      </c>
      <c r="E21" s="15">
        <f>+$D21*100000/$B21</f>
        <v>1.9285714285714286</v>
      </c>
      <c r="F21" s="15">
        <f>+$D21*1000/$C21</f>
        <v>1.7425200712497095</v>
      </c>
      <c r="G21" s="14">
        <v>1</v>
      </c>
      <c r="H21" s="15">
        <f>+$G21*100000/$B21</f>
        <v>1.4285714285714285E-2</v>
      </c>
      <c r="I21" s="22">
        <f>+G21/D21</f>
        <v>7.4074074074074077E-3</v>
      </c>
    </row>
    <row r="22" spans="1:9" x14ac:dyDescent="0.25">
      <c r="A22" s="16" t="s">
        <v>62</v>
      </c>
      <c r="B22" s="12">
        <v>5400000</v>
      </c>
      <c r="C22" s="12">
        <v>49035</v>
      </c>
      <c r="D22" s="14">
        <v>137</v>
      </c>
      <c r="E22" s="15">
        <f>+$D22*100000/$B22</f>
        <v>2.5370370370370372</v>
      </c>
      <c r="F22" s="15">
        <f>+$D22*1000/$C22</f>
        <v>2.7939227082696032</v>
      </c>
      <c r="G22" s="16">
        <v>1</v>
      </c>
      <c r="H22" s="15">
        <f>+$G22*100000/$B22</f>
        <v>1.8518518518518517E-2</v>
      </c>
      <c r="I22" s="22">
        <f>+G22/D22</f>
        <v>7.2992700729927005E-3</v>
      </c>
    </row>
    <row r="23" spans="1:9" x14ac:dyDescent="0.25">
      <c r="A23" s="16" t="s">
        <v>32</v>
      </c>
      <c r="B23" s="17">
        <v>5748769</v>
      </c>
      <c r="C23" s="17">
        <v>43094</v>
      </c>
      <c r="D23" s="14">
        <v>1337</v>
      </c>
      <c r="E23" s="15">
        <f>+$D23*100000/$B23</f>
        <v>23.257152966139358</v>
      </c>
      <c r="F23" s="15">
        <f>+$D23*1000/$C23</f>
        <v>31.025200723998701</v>
      </c>
      <c r="G23" s="16">
        <v>9</v>
      </c>
      <c r="H23" s="15">
        <f>+$G23*100000/$B23</f>
        <v>0.15655525556862696</v>
      </c>
      <c r="I23" s="22">
        <f>+G23/D23</f>
        <v>6.7314884068810773E-3</v>
      </c>
    </row>
    <row r="24" spans="1:9" x14ac:dyDescent="0.25">
      <c r="A24" s="16" t="s">
        <v>55</v>
      </c>
      <c r="B24" s="19">
        <v>10300000</v>
      </c>
      <c r="C24" s="19">
        <v>92090</v>
      </c>
      <c r="D24" s="14">
        <v>1020</v>
      </c>
      <c r="E24" s="15">
        <f>+$D24*100000/$B24</f>
        <v>9.9029126213592225</v>
      </c>
      <c r="F24" s="15">
        <f>+$D24*1000/$C24</f>
        <v>11.076121185796504</v>
      </c>
      <c r="G24" s="16">
        <v>6</v>
      </c>
      <c r="H24" s="15">
        <f>+$G24*100000/$B24</f>
        <v>5.8252427184466021E-2</v>
      </c>
      <c r="I24" s="22">
        <f>+G24/D24</f>
        <v>5.8823529411764705E-3</v>
      </c>
    </row>
    <row r="25" spans="1:9" x14ac:dyDescent="0.25">
      <c r="A25" s="16" t="s">
        <v>38</v>
      </c>
      <c r="B25" s="12">
        <v>4800000</v>
      </c>
      <c r="C25" s="12">
        <v>70273</v>
      </c>
      <c r="D25" s="14">
        <v>683</v>
      </c>
      <c r="E25" s="15">
        <f>+$D25*100000/$B25</f>
        <v>14.229166666666666</v>
      </c>
      <c r="F25" s="15">
        <f>+$D25*1000/$C25</f>
        <v>9.7192378296073887</v>
      </c>
      <c r="G25" s="14">
        <v>3</v>
      </c>
      <c r="H25" s="15">
        <f>+$G25*100000/$B25</f>
        <v>6.25E-2</v>
      </c>
      <c r="I25" s="22">
        <f>+G25/D25</f>
        <v>4.3923865300146414E-3</v>
      </c>
    </row>
    <row r="26" spans="1:9" x14ac:dyDescent="0.25">
      <c r="A26" s="16" t="s">
        <v>57</v>
      </c>
      <c r="B26" s="21">
        <v>144500000</v>
      </c>
      <c r="C26" s="21">
        <v>17098242</v>
      </c>
      <c r="D26" s="14">
        <v>253</v>
      </c>
      <c r="E26" s="15">
        <f>+$D26*100000/$B26</f>
        <v>0.17508650519031141</v>
      </c>
      <c r="F26" s="15">
        <f>+$D26*1000/$C26</f>
        <v>1.4796842856710063E-2</v>
      </c>
      <c r="G26" s="16">
        <v>1</v>
      </c>
      <c r="H26" s="15">
        <f>+$G26*100000/$B26</f>
        <v>6.9204152249134946E-4</v>
      </c>
      <c r="I26" s="22">
        <f>+G26/D26</f>
        <v>3.952569169960474E-3</v>
      </c>
    </row>
    <row r="27" spans="1:9" x14ac:dyDescent="0.25">
      <c r="A27" s="16" t="s">
        <v>52</v>
      </c>
      <c r="B27" s="21">
        <v>5300000</v>
      </c>
      <c r="C27" s="21">
        <v>323802</v>
      </c>
      <c r="D27" s="14">
        <v>1959</v>
      </c>
      <c r="E27" s="15">
        <f>+$D27*100000/$B27</f>
        <v>36.962264150943398</v>
      </c>
      <c r="F27" s="15">
        <f>+$D27*1000/$C27</f>
        <v>6.0499935145551911</v>
      </c>
      <c r="G27" s="16">
        <v>7</v>
      </c>
      <c r="H27" s="15">
        <f>+$G27*100000/$B27</f>
        <v>0.13207547169811321</v>
      </c>
      <c r="I27" s="22">
        <f>+G27/D27</f>
        <v>3.5732516590096988E-3</v>
      </c>
    </row>
    <row r="28" spans="1:9" x14ac:dyDescent="0.25">
      <c r="A28" s="16" t="s">
        <v>33</v>
      </c>
      <c r="B28" s="19">
        <v>83100000</v>
      </c>
      <c r="C28" s="19">
        <v>357121</v>
      </c>
      <c r="D28" s="14">
        <v>19848</v>
      </c>
      <c r="E28" s="15">
        <f>+$D28*100000/$B28</f>
        <v>23.884476534296027</v>
      </c>
      <c r="F28" s="15">
        <f>+$D28*1000/$C28</f>
        <v>55.577801361443321</v>
      </c>
      <c r="G28" s="16">
        <v>68</v>
      </c>
      <c r="H28" s="15">
        <f>+$G28*100000/$B28</f>
        <v>8.1829121540312882E-2</v>
      </c>
      <c r="I28" s="22">
        <f>+G28/D28</f>
        <v>3.4260378879484078E-3</v>
      </c>
    </row>
    <row r="29" spans="1:9" x14ac:dyDescent="0.25">
      <c r="A29" s="16" t="s">
        <v>63</v>
      </c>
      <c r="B29" s="21">
        <v>2100000</v>
      </c>
      <c r="C29" s="21">
        <v>20273</v>
      </c>
      <c r="D29" s="14">
        <v>341</v>
      </c>
      <c r="E29" s="15">
        <f>+$D29*100000/$B29</f>
        <v>16.238095238095237</v>
      </c>
      <c r="F29" s="15">
        <f>+$D29*1000/$C29</f>
        <v>16.820401519262074</v>
      </c>
      <c r="G29" s="16">
        <v>1</v>
      </c>
      <c r="H29" s="15">
        <f>+$G29*100000/$B29</f>
        <v>4.7619047619047616E-2</v>
      </c>
      <c r="I29" s="22">
        <f>+G29/D29</f>
        <v>2.9325513196480938E-3</v>
      </c>
    </row>
    <row r="30" spans="1:9" x14ac:dyDescent="0.25">
      <c r="A30" s="16" t="s">
        <v>53</v>
      </c>
      <c r="B30" s="17">
        <v>8800000</v>
      </c>
      <c r="C30" s="17">
        <v>83871</v>
      </c>
      <c r="D30" s="14">
        <v>2649</v>
      </c>
      <c r="E30" s="15">
        <f>+$D30*100000/$B30</f>
        <v>30.102272727272727</v>
      </c>
      <c r="F30" s="15">
        <f>+$D30*1000/$C30</f>
        <v>31.584218621454376</v>
      </c>
      <c r="G30" s="14">
        <v>6</v>
      </c>
      <c r="H30" s="15">
        <f>+$G30*100000/$B30</f>
        <v>6.8181818181818177E-2</v>
      </c>
      <c r="I30" s="22">
        <f>+G30/D30</f>
        <v>2.2650056625141564E-3</v>
      </c>
    </row>
    <row r="31" spans="1:9" x14ac:dyDescent="0.25">
      <c r="A31" s="16" t="s">
        <v>68</v>
      </c>
      <c r="B31" s="18">
        <v>829</v>
      </c>
      <c r="C31" s="18">
        <v>0.44</v>
      </c>
      <c r="D31" s="14">
        <v>1</v>
      </c>
      <c r="E31" s="15">
        <f>+$D31*100000/$B31</f>
        <v>120.62726176115802</v>
      </c>
      <c r="F31" s="15">
        <f>+$D31*1000/$C31</f>
        <v>2272.7272727272725</v>
      </c>
      <c r="G31" s="14">
        <v>0</v>
      </c>
      <c r="H31" s="15">
        <f>+$G31*100000/$B31</f>
        <v>0</v>
      </c>
      <c r="I31" s="22">
        <f>+G31/D31</f>
        <v>0</v>
      </c>
    </row>
    <row r="32" spans="1:9" x14ac:dyDescent="0.25">
      <c r="A32" s="16" t="s">
        <v>39</v>
      </c>
      <c r="B32" s="17">
        <v>350000</v>
      </c>
      <c r="C32" s="17">
        <v>103000</v>
      </c>
      <c r="D32" s="14">
        <v>409</v>
      </c>
      <c r="E32" s="15">
        <f>+$D32*100000/$B32</f>
        <v>116.85714285714286</v>
      </c>
      <c r="F32" s="15">
        <f>+$D32*1000/$C32</f>
        <v>3.970873786407767</v>
      </c>
      <c r="G32" s="16">
        <v>0</v>
      </c>
      <c r="H32" s="15">
        <f>+$G32*100000/$B32</f>
        <v>0</v>
      </c>
      <c r="I32" s="22">
        <f>+G32/D32</f>
        <v>0</v>
      </c>
    </row>
    <row r="33" spans="1:9" x14ac:dyDescent="0.25">
      <c r="A33" s="16" t="s">
        <v>28</v>
      </c>
      <c r="B33" s="19">
        <v>80000</v>
      </c>
      <c r="C33" s="20">
        <v>468</v>
      </c>
      <c r="D33" s="14">
        <v>75</v>
      </c>
      <c r="E33" s="15">
        <f>+$D33*100000/$B33</f>
        <v>93.75</v>
      </c>
      <c r="F33" s="15">
        <f>+$D33*1000/$C33</f>
        <v>160.25641025641025</v>
      </c>
      <c r="G33" s="14">
        <v>0</v>
      </c>
      <c r="H33" s="15">
        <f>+$G33*100000/$B33</f>
        <v>0</v>
      </c>
      <c r="I33" s="22">
        <f>+G33/D33</f>
        <v>0</v>
      </c>
    </row>
    <row r="34" spans="1:9" x14ac:dyDescent="0.25">
      <c r="A34" s="16" t="s">
        <v>43</v>
      </c>
      <c r="B34" s="17">
        <v>40000</v>
      </c>
      <c r="C34" s="18">
        <v>160</v>
      </c>
      <c r="D34" s="14">
        <v>29</v>
      </c>
      <c r="E34" s="15">
        <f>+$D34*100000/$B34</f>
        <v>72.5</v>
      </c>
      <c r="F34" s="15">
        <f>+$D34*1000/$C34</f>
        <v>181.25</v>
      </c>
      <c r="G34" s="14">
        <v>0</v>
      </c>
      <c r="H34" s="15">
        <f>+$G34*100000/$B34</f>
        <v>0</v>
      </c>
      <c r="I34" s="22">
        <f>+G34/D34</f>
        <v>0</v>
      </c>
    </row>
    <row r="35" spans="1:9" x14ac:dyDescent="0.25">
      <c r="A35" s="16" t="s">
        <v>34</v>
      </c>
      <c r="B35" s="19">
        <v>1300000</v>
      </c>
      <c r="C35" s="19">
        <v>45228</v>
      </c>
      <c r="D35" s="14">
        <v>283</v>
      </c>
      <c r="E35" s="15">
        <f>+$D35*100000/$B35</f>
        <v>21.76923076923077</v>
      </c>
      <c r="F35" s="15">
        <f>+$D35*1000/$C35</f>
        <v>6.2571858140974621</v>
      </c>
      <c r="G35" s="16">
        <v>0</v>
      </c>
      <c r="H35" s="15">
        <f>+$G35*100000/$B35</f>
        <v>0</v>
      </c>
      <c r="I35" s="22">
        <f>+G35/D35</f>
        <v>0</v>
      </c>
    </row>
    <row r="36" spans="1:9" x14ac:dyDescent="0.25">
      <c r="A36" s="16" t="s">
        <v>46</v>
      </c>
      <c r="B36" s="17">
        <v>438000</v>
      </c>
      <c r="C36" s="18">
        <v>316</v>
      </c>
      <c r="D36" s="14">
        <v>64</v>
      </c>
      <c r="E36" s="15">
        <f>+$D36*100000/$B36</f>
        <v>14.611872146118721</v>
      </c>
      <c r="F36" s="15">
        <f>+$D36*1000/$C36</f>
        <v>202.53164556962025</v>
      </c>
      <c r="G36" s="14">
        <v>0</v>
      </c>
      <c r="H36" s="15">
        <f>+$G36*100000/$B36</f>
        <v>0</v>
      </c>
      <c r="I36" s="22">
        <f>+G36/D36</f>
        <v>0</v>
      </c>
    </row>
    <row r="37" spans="1:9" x14ac:dyDescent="0.25">
      <c r="A37" s="16" t="s">
        <v>35</v>
      </c>
      <c r="B37" s="12">
        <v>5500000</v>
      </c>
      <c r="C37" s="12">
        <v>338145</v>
      </c>
      <c r="D37" s="14">
        <v>450</v>
      </c>
      <c r="E37" s="15">
        <f>+$D37*100000/$B37</f>
        <v>8.1818181818181817</v>
      </c>
      <c r="F37" s="15">
        <f>+$D37*1000/$C37</f>
        <v>1.3307900456904582</v>
      </c>
      <c r="G37" s="16">
        <v>0</v>
      </c>
      <c r="H37" s="15">
        <f>+$G37*100000/$B37</f>
        <v>0</v>
      </c>
      <c r="I37" s="22">
        <f>+G37/D37</f>
        <v>0</v>
      </c>
    </row>
    <row r="38" spans="1:9" x14ac:dyDescent="0.25">
      <c r="A38" s="16" t="s">
        <v>65</v>
      </c>
      <c r="B38" s="19">
        <v>10600000</v>
      </c>
      <c r="C38" s="19">
        <v>78867</v>
      </c>
      <c r="D38" s="14">
        <v>833</v>
      </c>
      <c r="E38" s="15">
        <f>+$D38*100000/$B38</f>
        <v>7.8584905660377355</v>
      </c>
      <c r="F38" s="15">
        <f>+$D38*1000/$C38</f>
        <v>10.562085536409398</v>
      </c>
      <c r="G38" s="16">
        <v>0</v>
      </c>
      <c r="H38" s="15">
        <f>+$G38*100000/$B38</f>
        <v>0</v>
      </c>
      <c r="I38" s="22">
        <f>+G38/D38</f>
        <v>0</v>
      </c>
    </row>
    <row r="39" spans="1:9" x14ac:dyDescent="0.25">
      <c r="A39" s="16" t="s">
        <v>70</v>
      </c>
      <c r="B39" s="12">
        <v>1200000</v>
      </c>
      <c r="C39" s="12">
        <v>9251</v>
      </c>
      <c r="D39" s="14">
        <v>75</v>
      </c>
      <c r="E39" s="15">
        <f>+$D39*100000/$B39</f>
        <v>6.25</v>
      </c>
      <c r="F39" s="15">
        <f>+$D39*1000/$C39</f>
        <v>8.1072316506323645</v>
      </c>
      <c r="G39" s="16">
        <v>0</v>
      </c>
      <c r="H39" s="15">
        <f>+$G39*100000/$B39</f>
        <v>0</v>
      </c>
      <c r="I39" s="22">
        <f>+G39/D39</f>
        <v>0</v>
      </c>
    </row>
    <row r="40" spans="1:9" x14ac:dyDescent="0.25">
      <c r="A40" s="16" t="s">
        <v>42</v>
      </c>
      <c r="B40" s="17">
        <v>1900000</v>
      </c>
      <c r="C40" s="17">
        <v>64589</v>
      </c>
      <c r="D40" s="14">
        <v>111</v>
      </c>
      <c r="E40" s="15">
        <f>+$D40*100000/$B40</f>
        <v>5.8421052631578947</v>
      </c>
      <c r="F40" s="15">
        <f>+$D40*1000/$C40</f>
        <v>1.7185588877363018</v>
      </c>
      <c r="G40" s="16">
        <v>0</v>
      </c>
      <c r="H40" s="15">
        <f>+$G40*100000/$B40</f>
        <v>0</v>
      </c>
      <c r="I40" s="22">
        <f>+G40/D40</f>
        <v>0</v>
      </c>
    </row>
    <row r="41" spans="1:9" x14ac:dyDescent="0.25">
      <c r="A41" s="16" t="s">
        <v>51</v>
      </c>
      <c r="B41" s="21">
        <v>2100000</v>
      </c>
      <c r="C41" s="21">
        <v>25713</v>
      </c>
      <c r="D41" s="14">
        <v>76</v>
      </c>
      <c r="E41" s="15">
        <f>+$D41*100000/$B41</f>
        <v>3.6190476190476191</v>
      </c>
      <c r="F41" s="15">
        <f>+$D41*1000/$C41</f>
        <v>2.9557033407225917</v>
      </c>
      <c r="G41" s="16">
        <v>0</v>
      </c>
      <c r="H41" s="15">
        <f>+$G41*100000/$B41</f>
        <v>0</v>
      </c>
      <c r="I41" s="22">
        <f>+G41/D41</f>
        <v>0</v>
      </c>
    </row>
    <row r="42" spans="1:9" x14ac:dyDescent="0.25">
      <c r="A42" s="16" t="s">
        <v>30</v>
      </c>
      <c r="B42" s="17">
        <v>3500000</v>
      </c>
      <c r="C42" s="17">
        <v>51197</v>
      </c>
      <c r="D42" s="14">
        <v>89</v>
      </c>
      <c r="E42" s="15">
        <f>+$D42*100000/$B42</f>
        <v>2.5428571428571427</v>
      </c>
      <c r="F42" s="15">
        <f>+$D42*1000/$C42</f>
        <v>1.738383108385257</v>
      </c>
      <c r="G42" s="16">
        <v>0</v>
      </c>
      <c r="H42" s="15">
        <f>+$G42*100000/$B42</f>
        <v>0</v>
      </c>
      <c r="I42" s="22">
        <f>+G42/D42</f>
        <v>0</v>
      </c>
    </row>
    <row r="43" spans="1:9" x14ac:dyDescent="0.25">
      <c r="A43" s="16" t="s">
        <v>49</v>
      </c>
      <c r="B43" s="17">
        <v>600000</v>
      </c>
      <c r="C43" s="17">
        <v>13812</v>
      </c>
      <c r="D43" s="14">
        <v>14</v>
      </c>
      <c r="E43" s="15">
        <f>+$D43*100000/$B43</f>
        <v>2.3333333333333335</v>
      </c>
      <c r="F43" s="15">
        <f>+$D43*1000/$C43</f>
        <v>1.0136113524471475</v>
      </c>
      <c r="G43" s="16">
        <v>0</v>
      </c>
      <c r="H43" s="15">
        <f>+$G43*100000/$B43</f>
        <v>0</v>
      </c>
      <c r="I43" s="22">
        <f>+G43/D43</f>
        <v>0</v>
      </c>
    </row>
    <row r="44" spans="1:9" x14ac:dyDescent="0.25">
      <c r="A44" s="16" t="s">
        <v>44</v>
      </c>
      <c r="B44" s="12">
        <v>2800000</v>
      </c>
      <c r="C44" s="12">
        <v>65300</v>
      </c>
      <c r="D44" s="14">
        <v>63</v>
      </c>
      <c r="E44" s="15">
        <f>+$D44*100000/$B44</f>
        <v>2.25</v>
      </c>
      <c r="F44" s="15">
        <f>+$D44*1000/$C44</f>
        <v>0.96477794793261873</v>
      </c>
      <c r="G44" s="14">
        <v>0</v>
      </c>
      <c r="H44" s="15">
        <f>+$G44*100000/$B44</f>
        <v>0</v>
      </c>
      <c r="I44" s="22">
        <f>+G44/D44</f>
        <v>0</v>
      </c>
    </row>
    <row r="45" spans="1:9" x14ac:dyDescent="0.25">
      <c r="A45" s="16" t="s">
        <v>56</v>
      </c>
      <c r="B45" s="19">
        <v>19600000</v>
      </c>
      <c r="C45" s="19">
        <v>238391</v>
      </c>
      <c r="D45" s="14">
        <v>308</v>
      </c>
      <c r="E45" s="15">
        <f>+$D45*100000/$B45</f>
        <v>1.5714285714285714</v>
      </c>
      <c r="F45" s="15">
        <f>+$D45*1000/$C45</f>
        <v>1.2919950837070191</v>
      </c>
      <c r="G45" s="16">
        <v>0</v>
      </c>
      <c r="H45" s="15">
        <f>+$G45*100000/$B45</f>
        <v>0</v>
      </c>
      <c r="I45" s="22">
        <f>+G45/D45</f>
        <v>0</v>
      </c>
    </row>
    <row r="46" spans="1:9" x14ac:dyDescent="0.25">
      <c r="A46" s="16" t="s">
        <v>69</v>
      </c>
      <c r="B46" s="17">
        <v>9500000</v>
      </c>
      <c r="C46" s="17">
        <v>207600</v>
      </c>
      <c r="D46" s="14">
        <v>69</v>
      </c>
      <c r="E46" s="15">
        <f>+$D46*100000/$B46</f>
        <v>0.72631578947368425</v>
      </c>
      <c r="F46" s="15">
        <f>+$D46*1000/$C46</f>
        <v>0.33236994219653176</v>
      </c>
      <c r="G46" s="16">
        <v>0</v>
      </c>
      <c r="H46" s="15">
        <f>+$G46*100000/$B46</f>
        <v>0</v>
      </c>
      <c r="I46" s="22">
        <f>+G46/D46</f>
        <v>0</v>
      </c>
    </row>
    <row r="47" spans="1:9" x14ac:dyDescent="0.25">
      <c r="A47" s="16" t="s">
        <v>71</v>
      </c>
      <c r="B47" s="21">
        <v>1800000</v>
      </c>
      <c r="C47" s="21">
        <v>10887</v>
      </c>
      <c r="D47" s="14">
        <v>2</v>
      </c>
      <c r="E47" s="15">
        <f>+$D47*100000/$B47</f>
        <v>0.1111111111111111</v>
      </c>
      <c r="F47" s="15">
        <f>+$D47*1000/$C47</f>
        <v>0.18370533664002939</v>
      </c>
      <c r="G47" s="16">
        <v>0</v>
      </c>
      <c r="H47" s="15">
        <f>+$G47*100000/$B47</f>
        <v>0</v>
      </c>
      <c r="I47" s="22">
        <f>+G47/D47</f>
        <v>0</v>
      </c>
    </row>
  </sheetData>
  <sortState xmlns:xlrd2="http://schemas.microsoft.com/office/spreadsheetml/2017/richdata2" ref="A2:I47">
    <sortCondition descending="1" ref="I2:I47"/>
  </sortState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Österreich</vt:lpstr>
      <vt:lpstr>Europa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Fiala</dc:creator>
  <cp:lastModifiedBy>Franz Fiala</cp:lastModifiedBy>
  <dcterms:created xsi:type="dcterms:W3CDTF">2020-03-20T06:24:21Z</dcterms:created>
  <dcterms:modified xsi:type="dcterms:W3CDTF">2020-03-21T12:00:38Z</dcterms:modified>
</cp:coreProperties>
</file>