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13_ncr:1_{E86ADE72-1FFE-44D6-9C51-F73575EBE797}" xr6:coauthVersionLast="45" xr6:coauthVersionMax="45" xr10:uidLastSave="{00000000-0000-0000-0000-000000000000}"/>
  <bookViews>
    <workbookView xWindow="-120" yWindow="-120" windowWidth="29040" windowHeight="15840" activeTab="1" xr2:uid="{D769F2D6-58F5-4DD1-BB50-A77FB506C6D6}"/>
  </bookViews>
  <sheets>
    <sheet name="Diagramm1" sheetId="3" r:id="rId1"/>
    <sheet name="Tabelle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8" i="1" l="1"/>
  <c r="K148" i="1" s="1"/>
  <c r="I147" i="1"/>
  <c r="K147" i="1" s="1"/>
  <c r="K146" i="1"/>
  <c r="I146" i="1"/>
  <c r="I145" i="1"/>
  <c r="K145" i="1" s="1"/>
  <c r="K144" i="1"/>
  <c r="I144" i="1"/>
  <c r="I143" i="1"/>
  <c r="K143" i="1" s="1"/>
  <c r="I142" i="1"/>
  <c r="K142" i="1" s="1"/>
  <c r="K141" i="1"/>
  <c r="I141" i="1"/>
  <c r="I140" i="1"/>
  <c r="K140" i="1" s="1"/>
  <c r="I139" i="1"/>
  <c r="K139" i="1" s="1"/>
  <c r="K138" i="1"/>
  <c r="I138" i="1"/>
  <c r="I137" i="1"/>
  <c r="K137" i="1" s="1"/>
  <c r="K136" i="1"/>
  <c r="I136" i="1"/>
  <c r="I135" i="1"/>
  <c r="K135" i="1" s="1"/>
  <c r="I134" i="1"/>
  <c r="K134" i="1" s="1"/>
  <c r="K133" i="1"/>
  <c r="I133" i="1"/>
  <c r="I132" i="1"/>
  <c r="K132" i="1" s="1"/>
  <c r="I131" i="1"/>
  <c r="K131" i="1" s="1"/>
  <c r="K130" i="1"/>
  <c r="I130" i="1"/>
  <c r="I129" i="1"/>
  <c r="K129" i="1" s="1"/>
  <c r="K128" i="1"/>
  <c r="I128" i="1"/>
  <c r="K127" i="1"/>
  <c r="I127" i="1"/>
  <c r="I126" i="1"/>
  <c r="K126" i="1" s="1"/>
  <c r="K125" i="1"/>
  <c r="I125" i="1"/>
  <c r="I124" i="1"/>
  <c r="K124" i="1" s="1"/>
  <c r="I123" i="1"/>
  <c r="K123" i="1" s="1"/>
  <c r="K122" i="1"/>
  <c r="I122" i="1"/>
  <c r="K121" i="1"/>
  <c r="I121" i="1"/>
  <c r="K120" i="1"/>
  <c r="I120" i="1"/>
  <c r="K119" i="1"/>
  <c r="I119" i="1"/>
  <c r="I118" i="1"/>
  <c r="K118" i="1" s="1"/>
  <c r="K117" i="1"/>
  <c r="I117" i="1"/>
  <c r="I116" i="1"/>
  <c r="K116" i="1" s="1"/>
  <c r="I115" i="1"/>
  <c r="K115" i="1" s="1"/>
  <c r="K114" i="1"/>
  <c r="I114" i="1"/>
  <c r="I113" i="1"/>
  <c r="K113" i="1" s="1"/>
  <c r="K112" i="1"/>
  <c r="I112" i="1"/>
  <c r="I111" i="1"/>
  <c r="K111" i="1" s="1"/>
  <c r="I110" i="1"/>
  <c r="K110" i="1" s="1"/>
  <c r="K109" i="1"/>
  <c r="I109" i="1"/>
  <c r="K108" i="1"/>
  <c r="I108" i="1"/>
  <c r="I107" i="1"/>
  <c r="K107" i="1" s="1"/>
  <c r="K106" i="1"/>
  <c r="I106" i="1"/>
  <c r="I105" i="1"/>
  <c r="K105" i="1" s="1"/>
  <c r="K104" i="1"/>
  <c r="I104" i="1"/>
  <c r="I103" i="1"/>
  <c r="K103" i="1" s="1"/>
  <c r="I102" i="1"/>
  <c r="K102" i="1" s="1"/>
  <c r="K101" i="1"/>
  <c r="I101" i="1"/>
  <c r="I100" i="1"/>
  <c r="K100" i="1" s="1"/>
  <c r="I99" i="1"/>
  <c r="K99" i="1" s="1"/>
  <c r="K98" i="1"/>
  <c r="I98" i="1"/>
  <c r="I97" i="1"/>
  <c r="K97" i="1" s="1"/>
  <c r="K96" i="1"/>
  <c r="I96" i="1"/>
  <c r="I95" i="1"/>
  <c r="K95" i="1" s="1"/>
  <c r="I94" i="1"/>
  <c r="K94" i="1" s="1"/>
  <c r="K93" i="1"/>
  <c r="I93" i="1"/>
  <c r="K92" i="1"/>
  <c r="I92" i="1"/>
  <c r="I91" i="1"/>
  <c r="K91" i="1" s="1"/>
  <c r="K90" i="1"/>
  <c r="I90" i="1"/>
  <c r="I89" i="1"/>
  <c r="K89" i="1" s="1"/>
  <c r="K88" i="1"/>
  <c r="I88" i="1"/>
  <c r="I87" i="1"/>
  <c r="K87" i="1" s="1"/>
  <c r="I86" i="1"/>
  <c r="K86" i="1" s="1"/>
  <c r="K85" i="1"/>
  <c r="J85" i="1"/>
  <c r="I85" i="1"/>
  <c r="J84" i="1"/>
  <c r="I84" i="1"/>
  <c r="K84" i="1" s="1"/>
  <c r="J83" i="1"/>
  <c r="I83" i="1"/>
  <c r="K83" i="1" s="1"/>
  <c r="K82" i="1"/>
  <c r="J82" i="1"/>
  <c r="I82" i="1"/>
  <c r="J81" i="1"/>
  <c r="I81" i="1"/>
  <c r="K81" i="1" s="1"/>
  <c r="K80" i="1"/>
  <c r="J80" i="1"/>
  <c r="I80" i="1"/>
  <c r="J79" i="1"/>
  <c r="I79" i="1"/>
  <c r="K79" i="1" s="1"/>
  <c r="J78" i="1"/>
  <c r="I78" i="1"/>
  <c r="K78" i="1" s="1"/>
  <c r="K77" i="1"/>
  <c r="J77" i="1"/>
  <c r="I77" i="1"/>
  <c r="J76" i="1"/>
  <c r="I76" i="1"/>
  <c r="K76" i="1" s="1"/>
  <c r="J75" i="1"/>
  <c r="I75" i="1"/>
  <c r="K75" i="1" s="1"/>
  <c r="K74" i="1"/>
  <c r="J74" i="1"/>
  <c r="I74" i="1"/>
  <c r="J73" i="1"/>
  <c r="I73" i="1"/>
  <c r="K73" i="1" s="1"/>
  <c r="H73" i="1"/>
  <c r="L72" i="1"/>
  <c r="K72" i="1"/>
  <c r="J72" i="1"/>
  <c r="I72" i="1"/>
  <c r="H72" i="1"/>
  <c r="J86" i="1" s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H47" i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46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K159" i="1" s="1"/>
  <c r="I158" i="1"/>
  <c r="K158" i="1" s="1"/>
  <c r="I157" i="1"/>
  <c r="K157" i="1" s="1"/>
  <c r="I156" i="1"/>
  <c r="I155" i="1"/>
  <c r="I154" i="1"/>
  <c r="I153" i="1"/>
  <c r="I152" i="1"/>
  <c r="I151" i="1"/>
  <c r="K151" i="1" s="1"/>
  <c r="I150" i="1"/>
  <c r="I149" i="1"/>
  <c r="K149" i="1" s="1"/>
  <c r="I71" i="1"/>
  <c r="K71" i="1" s="1"/>
  <c r="I70" i="1"/>
  <c r="I69" i="1"/>
  <c r="I68" i="1"/>
  <c r="I67" i="1"/>
  <c r="I66" i="1"/>
  <c r="I65" i="1"/>
  <c r="I64" i="1"/>
  <c r="K64" i="1" s="1"/>
  <c r="I63" i="1"/>
  <c r="K63" i="1" s="1"/>
  <c r="I62" i="1"/>
  <c r="I61" i="1"/>
  <c r="I60" i="1"/>
  <c r="I59" i="1"/>
  <c r="I58" i="1"/>
  <c r="I57" i="1"/>
  <c r="I56" i="1"/>
  <c r="I55" i="1"/>
  <c r="K55" i="1" s="1"/>
  <c r="I54" i="1"/>
  <c r="I53" i="1"/>
  <c r="I52" i="1"/>
  <c r="I51" i="1"/>
  <c r="I50" i="1"/>
  <c r="I49" i="1"/>
  <c r="I48" i="1"/>
  <c r="I47" i="1"/>
  <c r="K47" i="1" s="1"/>
  <c r="I46" i="1"/>
  <c r="I45" i="1"/>
  <c r="I44" i="1"/>
  <c r="I43" i="1"/>
  <c r="I42" i="1"/>
  <c r="I41" i="1"/>
  <c r="I40" i="1"/>
  <c r="I39" i="1"/>
  <c r="K39" i="1" s="1"/>
  <c r="I38" i="1"/>
  <c r="I37" i="1"/>
  <c r="I36" i="1"/>
  <c r="I35" i="1"/>
  <c r="I34" i="1"/>
  <c r="I33" i="1"/>
  <c r="I32" i="1"/>
  <c r="I31" i="1"/>
  <c r="K31" i="1" s="1"/>
  <c r="I30" i="1"/>
  <c r="I29" i="1"/>
  <c r="I28" i="1"/>
  <c r="I27" i="1"/>
  <c r="I26" i="1"/>
  <c r="I25" i="1"/>
  <c r="I24" i="1"/>
  <c r="I23" i="1"/>
  <c r="I22" i="1"/>
  <c r="I21" i="1"/>
  <c r="K21" i="1" s="1"/>
  <c r="K29" i="1"/>
  <c r="K70" i="1"/>
  <c r="K69" i="1"/>
  <c r="K68" i="1"/>
  <c r="K67" i="1"/>
  <c r="K66" i="1"/>
  <c r="K65" i="1"/>
  <c r="K62" i="1"/>
  <c r="K61" i="1"/>
  <c r="K60" i="1"/>
  <c r="K59" i="1"/>
  <c r="K58" i="1"/>
  <c r="K57" i="1"/>
  <c r="K56" i="1"/>
  <c r="K54" i="1"/>
  <c r="K53" i="1"/>
  <c r="K52" i="1"/>
  <c r="K51" i="1"/>
  <c r="K50" i="1"/>
  <c r="K49" i="1"/>
  <c r="K48" i="1"/>
  <c r="K46" i="1"/>
  <c r="K45" i="1"/>
  <c r="K44" i="1"/>
  <c r="K43" i="1"/>
  <c r="K42" i="1"/>
  <c r="K41" i="1"/>
  <c r="K40" i="1"/>
  <c r="K38" i="1"/>
  <c r="K37" i="1"/>
  <c r="K36" i="1"/>
  <c r="K35" i="1"/>
  <c r="K34" i="1"/>
  <c r="K33" i="1"/>
  <c r="K32" i="1"/>
  <c r="K30" i="1"/>
  <c r="K28" i="1"/>
  <c r="K27" i="1"/>
  <c r="K26" i="1"/>
  <c r="K25" i="1"/>
  <c r="K24" i="1"/>
  <c r="K23" i="1"/>
  <c r="K22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160" i="1"/>
  <c r="K156" i="1"/>
  <c r="K155" i="1"/>
  <c r="K154" i="1"/>
  <c r="K153" i="1"/>
  <c r="K152" i="1"/>
  <c r="K150" i="1"/>
  <c r="H74" i="1" l="1"/>
  <c r="L73" i="1"/>
  <c r="J87" i="1"/>
  <c r="E45" i="1"/>
  <c r="F45" i="1" s="1"/>
  <c r="D45" i="1"/>
  <c r="J88" i="1" l="1"/>
  <c r="H75" i="1"/>
  <c r="L74" i="1"/>
  <c r="E44" i="1"/>
  <c r="F44" i="1" s="1"/>
  <c r="D44" i="1"/>
  <c r="E43" i="1"/>
  <c r="F43" i="1" s="1"/>
  <c r="D43" i="1"/>
  <c r="L75" i="1" l="1"/>
  <c r="H76" i="1"/>
  <c r="J89" i="1"/>
  <c r="E42" i="1"/>
  <c r="F42" i="1" s="1"/>
  <c r="D42" i="1"/>
  <c r="E41" i="1"/>
  <c r="F41" i="1" s="1"/>
  <c r="D41" i="1"/>
  <c r="E40" i="1"/>
  <c r="F40" i="1" s="1"/>
  <c r="D40" i="1"/>
  <c r="E39" i="1"/>
  <c r="F39" i="1" s="1"/>
  <c r="D39" i="1"/>
  <c r="H77" i="1" l="1"/>
  <c r="J90" i="1"/>
  <c r="L76" i="1"/>
  <c r="D38" i="1"/>
  <c r="E38" i="1"/>
  <c r="F38" i="1" s="1"/>
  <c r="J91" i="1" l="1"/>
  <c r="L77" i="1"/>
  <c r="H78" i="1"/>
  <c r="E37" i="1"/>
  <c r="F37" i="1" s="1"/>
  <c r="D37" i="1"/>
  <c r="H79" i="1" l="1"/>
  <c r="L78" i="1"/>
  <c r="J92" i="1"/>
  <c r="E36" i="1"/>
  <c r="F36" i="1" s="1"/>
  <c r="D36" i="1"/>
  <c r="E35" i="1"/>
  <c r="F35" i="1" s="1"/>
  <c r="D35" i="1"/>
  <c r="E34" i="1"/>
  <c r="F34" i="1" s="1"/>
  <c r="D34" i="1"/>
  <c r="J93" i="1" l="1"/>
  <c r="H80" i="1"/>
  <c r="L79" i="1"/>
  <c r="E33" i="1"/>
  <c r="F33" i="1" s="1"/>
  <c r="D33" i="1"/>
  <c r="J94" i="1" l="1"/>
  <c r="H81" i="1"/>
  <c r="L80" i="1"/>
  <c r="E32" i="1"/>
  <c r="F32" i="1" s="1"/>
  <c r="D32" i="1"/>
  <c r="E31" i="1"/>
  <c r="F31" i="1" s="1"/>
  <c r="D31" i="1"/>
  <c r="H82" i="1" l="1"/>
  <c r="L81" i="1"/>
  <c r="J95" i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30" i="1"/>
  <c r="F30" i="1" s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J96" i="1" l="1"/>
  <c r="H83" i="1"/>
  <c r="L82" i="1"/>
  <c r="L83" i="1" l="1"/>
  <c r="H84" i="1"/>
  <c r="J97" i="1"/>
  <c r="H85" i="1" l="1"/>
  <c r="J98" i="1"/>
  <c r="L84" i="1"/>
  <c r="J99" i="1" l="1"/>
  <c r="L85" i="1"/>
  <c r="H86" i="1"/>
  <c r="H87" i="1" l="1"/>
  <c r="L86" i="1"/>
  <c r="J100" i="1"/>
  <c r="J101" i="1" l="1"/>
  <c r="H88" i="1"/>
  <c r="L87" i="1"/>
  <c r="J102" i="1" l="1"/>
  <c r="H89" i="1"/>
  <c r="L88" i="1"/>
  <c r="H90" i="1" l="1"/>
  <c r="L89" i="1"/>
  <c r="J103" i="1"/>
  <c r="J104" i="1" l="1"/>
  <c r="H91" i="1"/>
  <c r="L90" i="1"/>
  <c r="L91" i="1" l="1"/>
  <c r="J105" i="1"/>
  <c r="H92" i="1"/>
  <c r="H93" i="1" l="1"/>
  <c r="L92" i="1"/>
  <c r="J106" i="1"/>
  <c r="J107" i="1" l="1"/>
  <c r="H94" i="1"/>
  <c r="L93" i="1"/>
  <c r="H95" i="1" l="1"/>
  <c r="L94" i="1"/>
  <c r="J108" i="1"/>
  <c r="J109" i="1" l="1"/>
  <c r="H96" i="1"/>
  <c r="L95" i="1"/>
  <c r="L96" i="1" l="1"/>
  <c r="H97" i="1"/>
  <c r="J110" i="1"/>
  <c r="H98" i="1" l="1"/>
  <c r="L97" i="1"/>
  <c r="J111" i="1"/>
  <c r="J112" i="1" l="1"/>
  <c r="L98" i="1"/>
  <c r="H99" i="1"/>
  <c r="L99" i="1" l="1"/>
  <c r="J113" i="1"/>
  <c r="H100" i="1"/>
  <c r="H101" i="1" l="1"/>
  <c r="J114" i="1"/>
  <c r="L100" i="1"/>
  <c r="J115" i="1" l="1"/>
  <c r="H102" i="1"/>
  <c r="L101" i="1"/>
  <c r="H103" i="1" l="1"/>
  <c r="L102" i="1"/>
  <c r="J116" i="1"/>
  <c r="J117" i="1" l="1"/>
  <c r="L103" i="1"/>
  <c r="H104" i="1"/>
  <c r="J118" i="1" l="1"/>
  <c r="H105" i="1"/>
  <c r="L104" i="1"/>
  <c r="H106" i="1" l="1"/>
  <c r="L105" i="1"/>
  <c r="J119" i="1"/>
  <c r="J120" i="1" l="1"/>
  <c r="H107" i="1"/>
  <c r="L106" i="1"/>
  <c r="L107" i="1" l="1"/>
  <c r="H108" i="1"/>
  <c r="J121" i="1"/>
  <c r="H109" i="1" l="1"/>
  <c r="J122" i="1"/>
  <c r="L108" i="1"/>
  <c r="J123" i="1" l="1"/>
  <c r="H110" i="1"/>
  <c r="L109" i="1"/>
  <c r="H111" i="1" l="1"/>
  <c r="L110" i="1"/>
  <c r="J124" i="1"/>
  <c r="J125" i="1" l="1"/>
  <c r="H112" i="1"/>
  <c r="L111" i="1"/>
  <c r="J126" i="1" l="1"/>
  <c r="H113" i="1"/>
  <c r="L112" i="1"/>
  <c r="H114" i="1" l="1"/>
  <c r="L113" i="1"/>
  <c r="J127" i="1"/>
  <c r="J128" i="1" l="1"/>
  <c r="H115" i="1"/>
  <c r="L114" i="1"/>
  <c r="L115" i="1" l="1"/>
  <c r="J129" i="1"/>
  <c r="H116" i="1"/>
  <c r="H117" i="1" l="1"/>
  <c r="L116" i="1"/>
  <c r="J130" i="1"/>
  <c r="J131" i="1" l="1"/>
  <c r="H118" i="1"/>
  <c r="L117" i="1"/>
  <c r="H119" i="1" l="1"/>
  <c r="L118" i="1"/>
  <c r="J132" i="1"/>
  <c r="J133" i="1" l="1"/>
  <c r="H120" i="1"/>
  <c r="L119" i="1"/>
  <c r="J134" i="1" l="1"/>
  <c r="H121" i="1"/>
  <c r="L120" i="1"/>
  <c r="H122" i="1" l="1"/>
  <c r="L121" i="1"/>
  <c r="J135" i="1"/>
  <c r="J136" i="1" l="1"/>
  <c r="H123" i="1"/>
  <c r="L122" i="1"/>
  <c r="L123" i="1" l="1"/>
  <c r="J137" i="1"/>
  <c r="H124" i="1"/>
  <c r="H125" i="1" l="1"/>
  <c r="J138" i="1"/>
  <c r="L124" i="1"/>
  <c r="J139" i="1" l="1"/>
  <c r="L125" i="1"/>
  <c r="H126" i="1"/>
  <c r="H127" i="1" l="1"/>
  <c r="L126" i="1"/>
  <c r="J140" i="1"/>
  <c r="J141" i="1" l="1"/>
  <c r="H128" i="1"/>
  <c r="L127" i="1"/>
  <c r="J142" i="1" l="1"/>
  <c r="H129" i="1"/>
  <c r="L128" i="1"/>
  <c r="H130" i="1" l="1"/>
  <c r="L129" i="1"/>
  <c r="J143" i="1"/>
  <c r="J144" i="1" l="1"/>
  <c r="H131" i="1"/>
  <c r="L130" i="1"/>
  <c r="L131" i="1" l="1"/>
  <c r="J145" i="1"/>
  <c r="H132" i="1"/>
  <c r="H133" i="1" l="1"/>
  <c r="L132" i="1"/>
  <c r="J146" i="1"/>
  <c r="J147" i="1" l="1"/>
  <c r="H134" i="1"/>
  <c r="L133" i="1"/>
  <c r="H135" i="1" l="1"/>
  <c r="L134" i="1"/>
  <c r="J148" i="1"/>
  <c r="H136" i="1" l="1"/>
  <c r="L135" i="1"/>
  <c r="H137" i="1" l="1"/>
  <c r="L136" i="1"/>
  <c r="H138" i="1" l="1"/>
  <c r="L137" i="1"/>
  <c r="H139" i="1" l="1"/>
  <c r="L138" i="1"/>
  <c r="L139" i="1" l="1"/>
  <c r="H140" i="1"/>
  <c r="H141" i="1" l="1"/>
  <c r="L140" i="1"/>
  <c r="H142" i="1" l="1"/>
  <c r="L141" i="1"/>
  <c r="H143" i="1" l="1"/>
  <c r="L142" i="1"/>
  <c r="H144" i="1" l="1"/>
  <c r="L143" i="1"/>
  <c r="H145" i="1" l="1"/>
  <c r="L144" i="1"/>
  <c r="H146" i="1" l="1"/>
  <c r="L145" i="1"/>
  <c r="H147" i="1" l="1"/>
  <c r="L146" i="1"/>
  <c r="H148" i="1" l="1"/>
  <c r="L148" i="1" s="1"/>
  <c r="L147" i="1"/>
</calcChain>
</file>

<file path=xl/sharedStrings.xml><?xml version="1.0" encoding="utf-8"?>
<sst xmlns="http://schemas.openxmlformats.org/spreadsheetml/2006/main" count="19" uniqueCount="13">
  <si>
    <t xml:space="preserve">Covid-Erkrankungen </t>
  </si>
  <si>
    <t>3%</t>
  </si>
  <si>
    <t>0%</t>
  </si>
  <si>
    <t>Infizierte</t>
  </si>
  <si>
    <t>Erkrankte</t>
  </si>
  <si>
    <t>Genesene</t>
  </si>
  <si>
    <t>Zuwachs</t>
  </si>
  <si>
    <t>Zuwachs%</t>
  </si>
  <si>
    <t>Verdoppelung</t>
  </si>
  <si>
    <t>Tage</t>
  </si>
  <si>
    <t>%</t>
  </si>
  <si>
    <t>Fälle</t>
  </si>
  <si>
    <t>Prognose für Ende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</si>
</sst>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3" fontId="0" fillId="0" borderId="0" xfId="0" applyNumberForma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" fontId="0" fillId="2" borderId="0" xfId="0" applyNumberFormat="1" applyFill="1"/>
    <xf numFmtId="0" fontId="0" fillId="2" borderId="0" xfId="0" applyFill="1"/>
    <xf numFmtId="1" fontId="0" fillId="3" borderId="0" xfId="0" applyNumberFormat="1" applyFill="1"/>
    <xf numFmtId="0" fontId="0" fillId="3" borderId="0" xfId="0" applyFill="1"/>
    <xf numFmtId="1" fontId="0" fillId="2" borderId="0" xfId="0" quotePrefix="1" applyNumberFormat="1" applyFill="1" applyAlignment="1">
      <alignment horizontal="center"/>
    </xf>
    <xf numFmtId="1" fontId="0" fillId="3" borderId="0" xfId="0" quotePrefix="1" applyNumberFormat="1" applyFill="1" applyAlignment="1">
      <alignment horizontal="center"/>
    </xf>
    <xf numFmtId="1" fontId="1" fillId="2" borderId="0" xfId="0" applyNumberFormat="1" applyFont="1" applyFill="1"/>
    <xf numFmtId="1" fontId="1" fillId="3" borderId="0" xfId="0" applyNumberFormat="1" applyFont="1" applyFill="1"/>
    <xf numFmtId="0" fontId="1" fillId="2" borderId="0" xfId="0" applyFont="1" applyFill="1"/>
    <xf numFmtId="0" fontId="1" fillId="3" borderId="0" xfId="0" applyFont="1" applyFill="1"/>
    <xf numFmtId="164" fontId="0" fillId="0" borderId="0" xfId="0" quotePrefix="1" applyNumberForma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66"/>
      <color rgb="FF99FF99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COVI19-Erkrankungen in Österreich</a:t>
            </a:r>
            <a:br>
              <a:rPr lang="de-AT"/>
            </a:br>
            <a:r>
              <a:rPr lang="de-AT"/>
              <a:t>Prognose für Ende April</a:t>
            </a:r>
            <a:br>
              <a:rPr lang="de-AT"/>
            </a:br>
            <a:r>
              <a:rPr lang="de-AT"/>
              <a:t>https://info.gesundheitsministerium.at/</a:t>
            </a:r>
          </a:p>
        </c:rich>
      </c:tx>
      <c:layout>
        <c:manualLayout>
          <c:xMode val="edge"/>
          <c:yMode val="edge"/>
          <c:x val="5.5225811354759562E-2"/>
          <c:y val="1.422980667182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2653276039712699E-2"/>
          <c:y val="0.15783808225612792"/>
          <c:w val="0.92625988894395928"/>
          <c:h val="0.66588831306233631"/>
        </c:manualLayout>
      </c:layout>
      <c:lineChart>
        <c:grouping val="standard"/>
        <c:varyColors val="0"/>
        <c:ser>
          <c:idx val="0"/>
          <c:order val="0"/>
          <c:spPr>
            <a:ln w="635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overflow" horzOverflow="overflow" vert="horz" wrap="square" lIns="38100" tIns="0" rIns="36000" bIns="19050" anchor="t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Tabelle1!$A$7:$A$71</c:f>
              <c:numCache>
                <c:formatCode>m/d/yyyy</c:formatCode>
                <c:ptCount val="65"/>
                <c:pt idx="0">
                  <c:v>43887</c:v>
                </c:pt>
                <c:pt idx="1">
                  <c:v>43888</c:v>
                </c:pt>
                <c:pt idx="2">
                  <c:v>43889</c:v>
                </c:pt>
                <c:pt idx="3">
                  <c:v>43890</c:v>
                </c:pt>
                <c:pt idx="4">
                  <c:v>43891</c:v>
                </c:pt>
                <c:pt idx="5">
                  <c:v>43892</c:v>
                </c:pt>
                <c:pt idx="6">
                  <c:v>43893</c:v>
                </c:pt>
                <c:pt idx="7">
                  <c:v>43894</c:v>
                </c:pt>
                <c:pt idx="8">
                  <c:v>43895</c:v>
                </c:pt>
                <c:pt idx="9">
                  <c:v>43896</c:v>
                </c:pt>
                <c:pt idx="10">
                  <c:v>43897</c:v>
                </c:pt>
                <c:pt idx="11">
                  <c:v>43898</c:v>
                </c:pt>
                <c:pt idx="12">
                  <c:v>43899</c:v>
                </c:pt>
                <c:pt idx="13">
                  <c:v>43900</c:v>
                </c:pt>
                <c:pt idx="14">
                  <c:v>43901</c:v>
                </c:pt>
                <c:pt idx="15">
                  <c:v>43902</c:v>
                </c:pt>
                <c:pt idx="16">
                  <c:v>43903</c:v>
                </c:pt>
                <c:pt idx="17">
                  <c:v>43904</c:v>
                </c:pt>
                <c:pt idx="18">
                  <c:v>43905</c:v>
                </c:pt>
                <c:pt idx="19">
                  <c:v>43906</c:v>
                </c:pt>
                <c:pt idx="20">
                  <c:v>43907</c:v>
                </c:pt>
                <c:pt idx="21">
                  <c:v>43908</c:v>
                </c:pt>
                <c:pt idx="22">
                  <c:v>43909</c:v>
                </c:pt>
                <c:pt idx="23">
                  <c:v>43910</c:v>
                </c:pt>
                <c:pt idx="24">
                  <c:v>43911</c:v>
                </c:pt>
                <c:pt idx="25">
                  <c:v>43912</c:v>
                </c:pt>
                <c:pt idx="26">
                  <c:v>43913</c:v>
                </c:pt>
                <c:pt idx="27">
                  <c:v>43914</c:v>
                </c:pt>
                <c:pt idx="28">
                  <c:v>43915</c:v>
                </c:pt>
                <c:pt idx="29">
                  <c:v>43916</c:v>
                </c:pt>
                <c:pt idx="30">
                  <c:v>43917</c:v>
                </c:pt>
                <c:pt idx="31">
                  <c:v>43918</c:v>
                </c:pt>
                <c:pt idx="32">
                  <c:v>43919</c:v>
                </c:pt>
                <c:pt idx="33">
                  <c:v>43920</c:v>
                </c:pt>
                <c:pt idx="34">
                  <c:v>43921</c:v>
                </c:pt>
                <c:pt idx="35">
                  <c:v>43922</c:v>
                </c:pt>
                <c:pt idx="36">
                  <c:v>43923</c:v>
                </c:pt>
                <c:pt idx="37">
                  <c:v>43924</c:v>
                </c:pt>
                <c:pt idx="38">
                  <c:v>43925</c:v>
                </c:pt>
                <c:pt idx="39">
                  <c:v>43926</c:v>
                </c:pt>
                <c:pt idx="40">
                  <c:v>43927</c:v>
                </c:pt>
                <c:pt idx="41">
                  <c:v>43928</c:v>
                </c:pt>
                <c:pt idx="42">
                  <c:v>43929</c:v>
                </c:pt>
                <c:pt idx="43">
                  <c:v>43930</c:v>
                </c:pt>
                <c:pt idx="44">
                  <c:v>43931</c:v>
                </c:pt>
                <c:pt idx="45">
                  <c:v>43932</c:v>
                </c:pt>
                <c:pt idx="46">
                  <c:v>43933</c:v>
                </c:pt>
                <c:pt idx="47">
                  <c:v>43934</c:v>
                </c:pt>
                <c:pt idx="48">
                  <c:v>43935</c:v>
                </c:pt>
                <c:pt idx="49">
                  <c:v>43936</c:v>
                </c:pt>
                <c:pt idx="50">
                  <c:v>43937</c:v>
                </c:pt>
                <c:pt idx="51">
                  <c:v>43938</c:v>
                </c:pt>
                <c:pt idx="52">
                  <c:v>43939</c:v>
                </c:pt>
                <c:pt idx="53">
                  <c:v>43940</c:v>
                </c:pt>
                <c:pt idx="54">
                  <c:v>43941</c:v>
                </c:pt>
                <c:pt idx="55">
                  <c:v>43942</c:v>
                </c:pt>
                <c:pt idx="56">
                  <c:v>43943</c:v>
                </c:pt>
                <c:pt idx="57">
                  <c:v>43944</c:v>
                </c:pt>
                <c:pt idx="58">
                  <c:v>43945</c:v>
                </c:pt>
                <c:pt idx="59">
                  <c:v>43946</c:v>
                </c:pt>
                <c:pt idx="60">
                  <c:v>43947</c:v>
                </c:pt>
                <c:pt idx="61">
                  <c:v>43948</c:v>
                </c:pt>
                <c:pt idx="62">
                  <c:v>43949</c:v>
                </c:pt>
                <c:pt idx="63">
                  <c:v>43950</c:v>
                </c:pt>
                <c:pt idx="64">
                  <c:v>43951</c:v>
                </c:pt>
              </c:numCache>
            </c:numRef>
          </c:cat>
          <c:val>
            <c:numRef>
              <c:f>Tabelle1!$C$7:$C$71</c:f>
              <c:numCache>
                <c:formatCode>0</c:formatCode>
                <c:ptCount val="65"/>
                <c:pt idx="0">
                  <c:v>2</c:v>
                </c:pt>
                <c:pt idx="1">
                  <c:v>5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27</c:v>
                </c:pt>
                <c:pt idx="7">
                  <c:v>40</c:v>
                </c:pt>
                <c:pt idx="8">
                  <c:v>58</c:v>
                </c:pt>
                <c:pt idx="9">
                  <c:v>79</c:v>
                </c:pt>
                <c:pt idx="10">
                  <c:v>96</c:v>
                </c:pt>
                <c:pt idx="11">
                  <c:v>127</c:v>
                </c:pt>
                <c:pt idx="12">
                  <c:v>152</c:v>
                </c:pt>
                <c:pt idx="13">
                  <c:v>217</c:v>
                </c:pt>
                <c:pt idx="14">
                  <c:v>323</c:v>
                </c:pt>
                <c:pt idx="15">
                  <c:v>451</c:v>
                </c:pt>
                <c:pt idx="16">
                  <c:v>641</c:v>
                </c:pt>
                <c:pt idx="17">
                  <c:v>825</c:v>
                </c:pt>
                <c:pt idx="18">
                  <c:v>1034</c:v>
                </c:pt>
                <c:pt idx="19">
                  <c:v>1321</c:v>
                </c:pt>
                <c:pt idx="20">
                  <c:v>1670</c:v>
                </c:pt>
                <c:pt idx="21">
                  <c:v>2092</c:v>
                </c:pt>
                <c:pt idx="22">
                  <c:v>2565</c:v>
                </c:pt>
                <c:pt idx="23">
                  <c:v>3104</c:v>
                </c:pt>
                <c:pt idx="24">
                  <c:v>3550</c:v>
                </c:pt>
                <c:pt idx="25">
                  <c:v>4186</c:v>
                </c:pt>
                <c:pt idx="26">
                  <c:v>5001</c:v>
                </c:pt>
                <c:pt idx="27">
                  <c:v>5799</c:v>
                </c:pt>
                <c:pt idx="28">
                  <c:v>6456</c:v>
                </c:pt>
                <c:pt idx="29">
                  <c:v>7417</c:v>
                </c:pt>
                <c:pt idx="30">
                  <c:v>8210</c:v>
                </c:pt>
                <c:pt idx="31">
                  <c:v>8759</c:v>
                </c:pt>
                <c:pt idx="32">
                  <c:v>9216</c:v>
                </c:pt>
                <c:pt idx="33">
                  <c:v>9909</c:v>
                </c:pt>
                <c:pt idx="34">
                  <c:v>10454</c:v>
                </c:pt>
                <c:pt idx="35">
                  <c:v>10927</c:v>
                </c:pt>
                <c:pt idx="36">
                  <c:v>11287</c:v>
                </c:pt>
                <c:pt idx="37">
                  <c:v>11625</c:v>
                </c:pt>
                <c:pt idx="38">
                  <c:v>11963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65-4DA4-8E0B-1FD481580158}"/>
            </c:ext>
          </c:extLst>
        </c:ser>
        <c:ser>
          <c:idx val="1"/>
          <c:order val="1"/>
          <c:spPr>
            <a:ln w="63500" cap="rnd">
              <a:solidFill>
                <a:srgbClr val="99FF99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Tabelle1!$I$7:$I$71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">
                  <c:v>2</c:v>
                </c:pt>
                <c:pt idx="15" formatCode="0">
                  <c:v>5</c:v>
                </c:pt>
                <c:pt idx="16" formatCode="0">
                  <c:v>11</c:v>
                </c:pt>
                <c:pt idx="17" formatCode="0">
                  <c:v>11</c:v>
                </c:pt>
                <c:pt idx="18" formatCode="0">
                  <c:v>14</c:v>
                </c:pt>
                <c:pt idx="19" formatCode="0">
                  <c:v>19</c:v>
                </c:pt>
                <c:pt idx="20" formatCode="0">
                  <c:v>27</c:v>
                </c:pt>
                <c:pt idx="21" formatCode="0">
                  <c:v>40</c:v>
                </c:pt>
                <c:pt idx="22" formatCode="0">
                  <c:v>58</c:v>
                </c:pt>
                <c:pt idx="23" formatCode="0">
                  <c:v>79</c:v>
                </c:pt>
                <c:pt idx="24" formatCode="0">
                  <c:v>96</c:v>
                </c:pt>
                <c:pt idx="25" formatCode="0">
                  <c:v>127</c:v>
                </c:pt>
                <c:pt idx="26" formatCode="0">
                  <c:v>152</c:v>
                </c:pt>
                <c:pt idx="27" formatCode="0">
                  <c:v>217</c:v>
                </c:pt>
                <c:pt idx="28" formatCode="0">
                  <c:v>323</c:v>
                </c:pt>
                <c:pt idx="29" formatCode="0">
                  <c:v>451</c:v>
                </c:pt>
                <c:pt idx="30" formatCode="0">
                  <c:v>641</c:v>
                </c:pt>
                <c:pt idx="31" formatCode="0">
                  <c:v>825</c:v>
                </c:pt>
                <c:pt idx="32" formatCode="0">
                  <c:v>1034</c:v>
                </c:pt>
                <c:pt idx="33" formatCode="0">
                  <c:v>1321</c:v>
                </c:pt>
                <c:pt idx="34" formatCode="0">
                  <c:v>1670</c:v>
                </c:pt>
                <c:pt idx="35" formatCode="0">
                  <c:v>2092</c:v>
                </c:pt>
                <c:pt idx="36" formatCode="0">
                  <c:v>2565</c:v>
                </c:pt>
                <c:pt idx="37" formatCode="0">
                  <c:v>3104</c:v>
                </c:pt>
                <c:pt idx="38" formatCode="0">
                  <c:v>3550</c:v>
                </c:pt>
                <c:pt idx="39" formatCode="0">
                  <c:v>4186</c:v>
                </c:pt>
                <c:pt idx="40" formatCode="0">
                  <c:v>5001</c:v>
                </c:pt>
                <c:pt idx="41" formatCode="0">
                  <c:v>5799</c:v>
                </c:pt>
                <c:pt idx="42" formatCode="0">
                  <c:v>6456</c:v>
                </c:pt>
                <c:pt idx="43" formatCode="0">
                  <c:v>7417</c:v>
                </c:pt>
                <c:pt idx="44" formatCode="0">
                  <c:v>8210</c:v>
                </c:pt>
                <c:pt idx="45" formatCode="0">
                  <c:v>8759</c:v>
                </c:pt>
                <c:pt idx="46" formatCode="0">
                  <c:v>9216</c:v>
                </c:pt>
                <c:pt idx="47" formatCode="0">
                  <c:v>9909</c:v>
                </c:pt>
                <c:pt idx="48" formatCode="0">
                  <c:v>10454</c:v>
                </c:pt>
                <c:pt idx="49" formatCode="0">
                  <c:v>10927</c:v>
                </c:pt>
                <c:pt idx="50" formatCode="0">
                  <c:v>11287</c:v>
                </c:pt>
                <c:pt idx="51" formatCode="0">
                  <c:v>11625</c:v>
                </c:pt>
                <c:pt idx="52" formatCode="0">
                  <c:v>11963</c:v>
                </c:pt>
                <c:pt idx="53" formatCode="0">
                  <c:v>11963</c:v>
                </c:pt>
                <c:pt idx="54" formatCode="0">
                  <c:v>11963</c:v>
                </c:pt>
                <c:pt idx="55" formatCode="0">
                  <c:v>11963</c:v>
                </c:pt>
                <c:pt idx="56" formatCode="0">
                  <c:v>11963</c:v>
                </c:pt>
                <c:pt idx="57" formatCode="0">
                  <c:v>11963</c:v>
                </c:pt>
                <c:pt idx="58" formatCode="0">
                  <c:v>11963</c:v>
                </c:pt>
                <c:pt idx="59" formatCode="0">
                  <c:v>11963</c:v>
                </c:pt>
                <c:pt idx="60" formatCode="0">
                  <c:v>11963</c:v>
                </c:pt>
                <c:pt idx="61" formatCode="0">
                  <c:v>11963</c:v>
                </c:pt>
                <c:pt idx="62" formatCode="0">
                  <c:v>11963</c:v>
                </c:pt>
                <c:pt idx="63" formatCode="0">
                  <c:v>11963</c:v>
                </c:pt>
                <c:pt idx="64" formatCode="0">
                  <c:v>11963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65-4DA4-8E0B-1FD481580158}"/>
            </c:ext>
          </c:extLst>
        </c:ser>
        <c:ser>
          <c:idx val="2"/>
          <c:order val="2"/>
          <c:spPr>
            <a:ln w="34925" cap="rnd">
              <a:solidFill>
                <a:srgbClr val="00B050"/>
              </a:solidFill>
              <a:prstDash val="sysDash"/>
              <a:round/>
            </a:ln>
            <a:effectLst>
              <a:outerShdw dist="25400" dir="2700000" algn="tl" rotWithShape="0">
                <a:schemeClr val="accent3"/>
              </a:outerShdw>
            </a:effectLst>
          </c:spPr>
          <c:marker>
            <c:symbol val="none"/>
          </c:marker>
          <c:val>
            <c:numRef>
              <c:f>Tabelle1!$K$7:$K$71</c:f>
              <c:numCache>
                <c:formatCode>0</c:formatCode>
                <c:ptCount val="65"/>
                <c:pt idx="0">
                  <c:v>2</c:v>
                </c:pt>
                <c:pt idx="1">
                  <c:v>5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27</c:v>
                </c:pt>
                <c:pt idx="7">
                  <c:v>40</c:v>
                </c:pt>
                <c:pt idx="8">
                  <c:v>58</c:v>
                </c:pt>
                <c:pt idx="9">
                  <c:v>79</c:v>
                </c:pt>
                <c:pt idx="10">
                  <c:v>96</c:v>
                </c:pt>
                <c:pt idx="11">
                  <c:v>127</c:v>
                </c:pt>
                <c:pt idx="12">
                  <c:v>152</c:v>
                </c:pt>
                <c:pt idx="13">
                  <c:v>217</c:v>
                </c:pt>
                <c:pt idx="14">
                  <c:v>321</c:v>
                </c:pt>
                <c:pt idx="15">
                  <c:v>446</c:v>
                </c:pt>
                <c:pt idx="16">
                  <c:v>630</c:v>
                </c:pt>
                <c:pt idx="17">
                  <c:v>814</c:v>
                </c:pt>
                <c:pt idx="18">
                  <c:v>1020</c:v>
                </c:pt>
                <c:pt idx="19">
                  <c:v>1302</c:v>
                </c:pt>
                <c:pt idx="20">
                  <c:v>1643</c:v>
                </c:pt>
                <c:pt idx="21">
                  <c:v>2052</c:v>
                </c:pt>
                <c:pt idx="22">
                  <c:v>2507</c:v>
                </c:pt>
                <c:pt idx="23">
                  <c:v>3025</c:v>
                </c:pt>
                <c:pt idx="24">
                  <c:v>3454</c:v>
                </c:pt>
                <c:pt idx="25">
                  <c:v>4059</c:v>
                </c:pt>
                <c:pt idx="26">
                  <c:v>4849</c:v>
                </c:pt>
                <c:pt idx="27">
                  <c:v>5582</c:v>
                </c:pt>
                <c:pt idx="28">
                  <c:v>6133</c:v>
                </c:pt>
                <c:pt idx="29">
                  <c:v>6966</c:v>
                </c:pt>
                <c:pt idx="30">
                  <c:v>7569</c:v>
                </c:pt>
                <c:pt idx="31">
                  <c:v>7934</c:v>
                </c:pt>
                <c:pt idx="32">
                  <c:v>8182</c:v>
                </c:pt>
                <c:pt idx="33">
                  <c:v>8588</c:v>
                </c:pt>
                <c:pt idx="34">
                  <c:v>8784</c:v>
                </c:pt>
                <c:pt idx="35">
                  <c:v>8835</c:v>
                </c:pt>
                <c:pt idx="36">
                  <c:v>8722</c:v>
                </c:pt>
                <c:pt idx="37">
                  <c:v>8521</c:v>
                </c:pt>
                <c:pt idx="38">
                  <c:v>8413</c:v>
                </c:pt>
                <c:pt idx="39">
                  <c:v>7777</c:v>
                </c:pt>
                <c:pt idx="40">
                  <c:v>6962</c:v>
                </c:pt>
                <c:pt idx="41">
                  <c:v>6164</c:v>
                </c:pt>
                <c:pt idx="42">
                  <c:v>5507</c:v>
                </c:pt>
                <c:pt idx="43">
                  <c:v>4546</c:v>
                </c:pt>
                <c:pt idx="44">
                  <c:v>3753</c:v>
                </c:pt>
                <c:pt idx="45">
                  <c:v>3204</c:v>
                </c:pt>
                <c:pt idx="46">
                  <c:v>2747</c:v>
                </c:pt>
                <c:pt idx="47">
                  <c:v>2054</c:v>
                </c:pt>
                <c:pt idx="48">
                  <c:v>1509</c:v>
                </c:pt>
                <c:pt idx="49">
                  <c:v>1036</c:v>
                </c:pt>
                <c:pt idx="50">
                  <c:v>676</c:v>
                </c:pt>
                <c:pt idx="51">
                  <c:v>338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65-4DA4-8E0B-1FD481580158}"/>
            </c:ext>
          </c:extLst>
        </c:ser>
        <c:ser>
          <c:idx val="3"/>
          <c:order val="3"/>
          <c:spPr>
            <a:ln w="34925" cap="rnd">
              <a:solidFill>
                <a:srgbClr val="FF9966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Tabelle1!$L$7:$L$71</c:f>
              <c:numCache>
                <c:formatCode>0</c:formatCode>
                <c:ptCount val="65"/>
                <c:pt idx="0">
                  <c:v>2</c:v>
                </c:pt>
                <c:pt idx="1">
                  <c:v>5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27</c:v>
                </c:pt>
                <c:pt idx="7">
                  <c:v>40</c:v>
                </c:pt>
                <c:pt idx="8">
                  <c:v>58</c:v>
                </c:pt>
                <c:pt idx="9">
                  <c:v>79</c:v>
                </c:pt>
                <c:pt idx="10">
                  <c:v>96</c:v>
                </c:pt>
                <c:pt idx="11">
                  <c:v>127</c:v>
                </c:pt>
                <c:pt idx="12">
                  <c:v>152</c:v>
                </c:pt>
                <c:pt idx="13">
                  <c:v>217</c:v>
                </c:pt>
                <c:pt idx="14">
                  <c:v>321</c:v>
                </c:pt>
                <c:pt idx="15">
                  <c:v>446</c:v>
                </c:pt>
                <c:pt idx="16">
                  <c:v>630</c:v>
                </c:pt>
                <c:pt idx="17">
                  <c:v>814</c:v>
                </c:pt>
                <c:pt idx="18">
                  <c:v>1020</c:v>
                </c:pt>
                <c:pt idx="19">
                  <c:v>1302</c:v>
                </c:pt>
                <c:pt idx="20">
                  <c:v>1643</c:v>
                </c:pt>
                <c:pt idx="21">
                  <c:v>2052</c:v>
                </c:pt>
                <c:pt idx="22">
                  <c:v>2507</c:v>
                </c:pt>
                <c:pt idx="23">
                  <c:v>3025</c:v>
                </c:pt>
                <c:pt idx="24">
                  <c:v>3454</c:v>
                </c:pt>
                <c:pt idx="25">
                  <c:v>4059</c:v>
                </c:pt>
                <c:pt idx="26">
                  <c:v>4849</c:v>
                </c:pt>
                <c:pt idx="27">
                  <c:v>5582</c:v>
                </c:pt>
                <c:pt idx="28">
                  <c:v>6133</c:v>
                </c:pt>
                <c:pt idx="29">
                  <c:v>6966</c:v>
                </c:pt>
                <c:pt idx="30">
                  <c:v>7569</c:v>
                </c:pt>
                <c:pt idx="31">
                  <c:v>7934</c:v>
                </c:pt>
                <c:pt idx="32">
                  <c:v>8182</c:v>
                </c:pt>
                <c:pt idx="33">
                  <c:v>8588</c:v>
                </c:pt>
                <c:pt idx="34">
                  <c:v>8784</c:v>
                </c:pt>
                <c:pt idx="35">
                  <c:v>8835</c:v>
                </c:pt>
                <c:pt idx="36">
                  <c:v>8722</c:v>
                </c:pt>
                <c:pt idx="37">
                  <c:v>8521</c:v>
                </c:pt>
                <c:pt idx="38">
                  <c:v>8413</c:v>
                </c:pt>
                <c:pt idx="39">
                  <c:v>8135.8899999999994</c:v>
                </c:pt>
                <c:pt idx="40">
                  <c:v>7690.546699999999</c:v>
                </c:pt>
                <c:pt idx="41">
                  <c:v>7273.2931009999993</c:v>
                </c:pt>
                <c:pt idx="42">
                  <c:v>7008.4618940299988</c:v>
                </c:pt>
                <c:pt idx="43">
                  <c:v>6451.3957508508993</c:v>
                </c:pt>
                <c:pt idx="44">
                  <c:v>6074.4476233764271</c:v>
                </c:pt>
                <c:pt idx="45">
                  <c:v>5953.981052077721</c:v>
                </c:pt>
                <c:pt idx="46">
                  <c:v>5938.3704836400539</c:v>
                </c:pt>
                <c:pt idx="47">
                  <c:v>5700.0015981492561</c:v>
                </c:pt>
                <c:pt idx="48">
                  <c:v>5623.2716460937336</c:v>
                </c:pt>
                <c:pt idx="49">
                  <c:v>5632.589795476546</c:v>
                </c:pt>
                <c:pt idx="50">
                  <c:v>5769.3774893408445</c:v>
                </c:pt>
                <c:pt idx="51">
                  <c:v>5943.0688140210696</c:v>
                </c:pt>
                <c:pt idx="52">
                  <c:v>6132.1108784417011</c:v>
                </c:pt>
                <c:pt idx="53">
                  <c:v>6316.0742047949534</c:v>
                </c:pt>
                <c:pt idx="54">
                  <c:v>6505.5564309388028</c:v>
                </c:pt>
                <c:pt idx="55">
                  <c:v>6700.7231238669665</c:v>
                </c:pt>
                <c:pt idx="56">
                  <c:v>6901.7448175829777</c:v>
                </c:pt>
                <c:pt idx="57">
                  <c:v>7108.797162110468</c:v>
                </c:pt>
                <c:pt idx="58">
                  <c:v>7322.0610769737814</c:v>
                </c:pt>
                <c:pt idx="59">
                  <c:v>7541.7229092829948</c:v>
                </c:pt>
                <c:pt idx="60">
                  <c:v>7767.9745965614857</c:v>
                </c:pt>
                <c:pt idx="61">
                  <c:v>8001.0138344583302</c:v>
                </c:pt>
                <c:pt idx="62">
                  <c:v>8241.0442494920826</c:v>
                </c:pt>
                <c:pt idx="63">
                  <c:v>8488.2755769768446</c:v>
                </c:pt>
                <c:pt idx="64">
                  <c:v>8742.9238442861497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65-4DA4-8E0B-1FD481580158}"/>
            </c:ext>
          </c:extLst>
        </c:ser>
        <c:ser>
          <c:idx val="4"/>
          <c:order val="4"/>
          <c:spPr>
            <a:ln w="34925" cap="rnd">
              <a:solidFill>
                <a:srgbClr val="FF9966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val>
            <c:numRef>
              <c:f>Tabelle1!$J$7:$J$71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">
                  <c:v>2</c:v>
                </c:pt>
                <c:pt idx="15" formatCode="0">
                  <c:v>5</c:v>
                </c:pt>
                <c:pt idx="16" formatCode="0">
                  <c:v>11</c:v>
                </c:pt>
                <c:pt idx="17" formatCode="0">
                  <c:v>11</c:v>
                </c:pt>
                <c:pt idx="18" formatCode="0">
                  <c:v>14</c:v>
                </c:pt>
                <c:pt idx="19" formatCode="0">
                  <c:v>19</c:v>
                </c:pt>
                <c:pt idx="20" formatCode="0">
                  <c:v>27</c:v>
                </c:pt>
                <c:pt idx="21" formatCode="0">
                  <c:v>40</c:v>
                </c:pt>
                <c:pt idx="22" formatCode="0">
                  <c:v>58</c:v>
                </c:pt>
                <c:pt idx="23" formatCode="0">
                  <c:v>79</c:v>
                </c:pt>
                <c:pt idx="24" formatCode="0">
                  <c:v>96</c:v>
                </c:pt>
                <c:pt idx="25" formatCode="0">
                  <c:v>127</c:v>
                </c:pt>
                <c:pt idx="26" formatCode="0">
                  <c:v>152</c:v>
                </c:pt>
                <c:pt idx="27" formatCode="0">
                  <c:v>217</c:v>
                </c:pt>
                <c:pt idx="28" formatCode="0">
                  <c:v>323</c:v>
                </c:pt>
                <c:pt idx="29" formatCode="0">
                  <c:v>451</c:v>
                </c:pt>
                <c:pt idx="30" formatCode="0">
                  <c:v>641</c:v>
                </c:pt>
                <c:pt idx="31" formatCode="0">
                  <c:v>825</c:v>
                </c:pt>
                <c:pt idx="32" formatCode="0">
                  <c:v>1034</c:v>
                </c:pt>
                <c:pt idx="33" formatCode="0">
                  <c:v>1321</c:v>
                </c:pt>
                <c:pt idx="34" formatCode="0">
                  <c:v>1670</c:v>
                </c:pt>
                <c:pt idx="35" formatCode="0">
                  <c:v>2092</c:v>
                </c:pt>
                <c:pt idx="36" formatCode="0">
                  <c:v>2565</c:v>
                </c:pt>
                <c:pt idx="37" formatCode="0">
                  <c:v>3104</c:v>
                </c:pt>
                <c:pt idx="38" formatCode="0">
                  <c:v>3550</c:v>
                </c:pt>
                <c:pt idx="39" formatCode="0">
                  <c:v>4186</c:v>
                </c:pt>
                <c:pt idx="40" formatCode="0">
                  <c:v>5001</c:v>
                </c:pt>
                <c:pt idx="41" formatCode="0">
                  <c:v>5799</c:v>
                </c:pt>
                <c:pt idx="42" formatCode="0">
                  <c:v>6456</c:v>
                </c:pt>
                <c:pt idx="43" formatCode="0">
                  <c:v>7417</c:v>
                </c:pt>
                <c:pt idx="44" formatCode="0">
                  <c:v>8210</c:v>
                </c:pt>
                <c:pt idx="45" formatCode="0">
                  <c:v>8759</c:v>
                </c:pt>
                <c:pt idx="46" formatCode="0">
                  <c:v>9216</c:v>
                </c:pt>
                <c:pt idx="47" formatCode="0">
                  <c:v>9909</c:v>
                </c:pt>
                <c:pt idx="48" formatCode="0">
                  <c:v>10454</c:v>
                </c:pt>
                <c:pt idx="49" formatCode="0">
                  <c:v>10927</c:v>
                </c:pt>
                <c:pt idx="50" formatCode="0">
                  <c:v>11287</c:v>
                </c:pt>
                <c:pt idx="51" formatCode="0">
                  <c:v>11625</c:v>
                </c:pt>
                <c:pt idx="52" formatCode="0">
                  <c:v>11963</c:v>
                </c:pt>
                <c:pt idx="53" formatCode="0">
                  <c:v>12321.89</c:v>
                </c:pt>
                <c:pt idx="54" formatCode="0">
                  <c:v>12691.546699999999</c:v>
                </c:pt>
                <c:pt idx="55" formatCode="0">
                  <c:v>13072.293100999999</c:v>
                </c:pt>
                <c:pt idx="56" formatCode="0">
                  <c:v>13464.461894029999</c:v>
                </c:pt>
                <c:pt idx="57" formatCode="0">
                  <c:v>13868.395750850899</c:v>
                </c:pt>
                <c:pt idx="58" formatCode="0">
                  <c:v>14284.447623376427</c:v>
                </c:pt>
                <c:pt idx="59" formatCode="0">
                  <c:v>14712.981052077721</c:v>
                </c:pt>
                <c:pt idx="60" formatCode="0">
                  <c:v>15154.370483640054</c:v>
                </c:pt>
                <c:pt idx="61" formatCode="0">
                  <c:v>15609.001598149256</c:v>
                </c:pt>
                <c:pt idx="62" formatCode="0">
                  <c:v>16077.271646093734</c:v>
                </c:pt>
                <c:pt idx="63" formatCode="0">
                  <c:v>16559.589795476546</c:v>
                </c:pt>
                <c:pt idx="64" formatCode="0">
                  <c:v>17056.377489340844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565-4DA4-8E0B-1FD481580158}"/>
            </c:ext>
          </c:extLst>
        </c:ser>
        <c:ser>
          <c:idx val="5"/>
          <c:order val="5"/>
          <c:spPr>
            <a:ln w="34925" cap="rnd">
              <a:solidFill>
                <a:srgbClr val="FF9966"/>
              </a:solidFill>
              <a:round/>
            </a:ln>
            <a:effectLst>
              <a:outerShdw dist="25400" dir="2700000" algn="tl" rotWithShape="0">
                <a:schemeClr val="accent6"/>
              </a:outerShdw>
            </a:effectLst>
          </c:spPr>
          <c:marker>
            <c:symbol val="none"/>
          </c:marker>
          <c:val>
            <c:numRef>
              <c:f>Tabelle1!$J$7:$J$71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">
                  <c:v>2</c:v>
                </c:pt>
                <c:pt idx="15" formatCode="0">
                  <c:v>5</c:v>
                </c:pt>
                <c:pt idx="16" formatCode="0">
                  <c:v>11</c:v>
                </c:pt>
                <c:pt idx="17" formatCode="0">
                  <c:v>11</c:v>
                </c:pt>
                <c:pt idx="18" formatCode="0">
                  <c:v>14</c:v>
                </c:pt>
                <c:pt idx="19" formatCode="0">
                  <c:v>19</c:v>
                </c:pt>
                <c:pt idx="20" formatCode="0">
                  <c:v>27</c:v>
                </c:pt>
                <c:pt idx="21" formatCode="0">
                  <c:v>40</c:v>
                </c:pt>
                <c:pt idx="22" formatCode="0">
                  <c:v>58</c:v>
                </c:pt>
                <c:pt idx="23" formatCode="0">
                  <c:v>79</c:v>
                </c:pt>
                <c:pt idx="24" formatCode="0">
                  <c:v>96</c:v>
                </c:pt>
                <c:pt idx="25" formatCode="0">
                  <c:v>127</c:v>
                </c:pt>
                <c:pt idx="26" formatCode="0">
                  <c:v>152</c:v>
                </c:pt>
                <c:pt idx="27" formatCode="0">
                  <c:v>217</c:v>
                </c:pt>
                <c:pt idx="28" formatCode="0">
                  <c:v>323</c:v>
                </c:pt>
                <c:pt idx="29" formatCode="0">
                  <c:v>451</c:v>
                </c:pt>
                <c:pt idx="30" formatCode="0">
                  <c:v>641</c:v>
                </c:pt>
                <c:pt idx="31" formatCode="0">
                  <c:v>825</c:v>
                </c:pt>
                <c:pt idx="32" formatCode="0">
                  <c:v>1034</c:v>
                </c:pt>
                <c:pt idx="33" formatCode="0">
                  <c:v>1321</c:v>
                </c:pt>
                <c:pt idx="34" formatCode="0">
                  <c:v>1670</c:v>
                </c:pt>
                <c:pt idx="35" formatCode="0">
                  <c:v>2092</c:v>
                </c:pt>
                <c:pt idx="36" formatCode="0">
                  <c:v>2565</c:v>
                </c:pt>
                <c:pt idx="37" formatCode="0">
                  <c:v>3104</c:v>
                </c:pt>
                <c:pt idx="38" formatCode="0">
                  <c:v>3550</c:v>
                </c:pt>
                <c:pt idx="39" formatCode="0">
                  <c:v>4186</c:v>
                </c:pt>
                <c:pt idx="40" formatCode="0">
                  <c:v>5001</c:v>
                </c:pt>
                <c:pt idx="41" formatCode="0">
                  <c:v>5799</c:v>
                </c:pt>
                <c:pt idx="42" formatCode="0">
                  <c:v>6456</c:v>
                </c:pt>
                <c:pt idx="43" formatCode="0">
                  <c:v>7417</c:v>
                </c:pt>
                <c:pt idx="44" formatCode="0">
                  <c:v>8210</c:v>
                </c:pt>
                <c:pt idx="45" formatCode="0">
                  <c:v>8759</c:v>
                </c:pt>
                <c:pt idx="46" formatCode="0">
                  <c:v>9216</c:v>
                </c:pt>
                <c:pt idx="47" formatCode="0">
                  <c:v>9909</c:v>
                </c:pt>
                <c:pt idx="48" formatCode="0">
                  <c:v>10454</c:v>
                </c:pt>
                <c:pt idx="49" formatCode="0">
                  <c:v>10927</c:v>
                </c:pt>
                <c:pt idx="50" formatCode="0">
                  <c:v>11287</c:v>
                </c:pt>
                <c:pt idx="51" formatCode="0">
                  <c:v>11625</c:v>
                </c:pt>
                <c:pt idx="52" formatCode="0">
                  <c:v>11963</c:v>
                </c:pt>
                <c:pt idx="53" formatCode="0">
                  <c:v>12321.89</c:v>
                </c:pt>
                <c:pt idx="54" formatCode="0">
                  <c:v>12691.546699999999</c:v>
                </c:pt>
                <c:pt idx="55" formatCode="0">
                  <c:v>13072.293100999999</c:v>
                </c:pt>
                <c:pt idx="56" formatCode="0">
                  <c:v>13464.461894029999</c:v>
                </c:pt>
                <c:pt idx="57" formatCode="0">
                  <c:v>13868.395750850899</c:v>
                </c:pt>
                <c:pt idx="58" formatCode="0">
                  <c:v>14284.447623376427</c:v>
                </c:pt>
                <c:pt idx="59" formatCode="0">
                  <c:v>14712.981052077721</c:v>
                </c:pt>
                <c:pt idx="60" formatCode="0">
                  <c:v>15154.370483640054</c:v>
                </c:pt>
                <c:pt idx="61" formatCode="0">
                  <c:v>15609.001598149256</c:v>
                </c:pt>
                <c:pt idx="62" formatCode="0">
                  <c:v>16077.271646093734</c:v>
                </c:pt>
                <c:pt idx="63" formatCode="0">
                  <c:v>16559.589795476546</c:v>
                </c:pt>
                <c:pt idx="64" formatCode="0">
                  <c:v>17056.377489340844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65-4DA4-8E0B-1FD481580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070128992"/>
        <c:axId val="1070129320"/>
      </c:lineChart>
      <c:dateAx>
        <c:axId val="1070128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0129320"/>
        <c:crosses val="autoZero"/>
        <c:auto val="1"/>
        <c:lblOffset val="100"/>
        <c:baseTimeUnit val="days"/>
      </c:dateAx>
      <c:valAx>
        <c:axId val="1070129320"/>
        <c:scaling>
          <c:logBase val="10"/>
          <c:orientation val="minMax"/>
          <c:max val="30000"/>
          <c:min val="1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01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COVI19-Erkrankungen in Österreich</a:t>
            </a:r>
            <a:br>
              <a:rPr lang="de-AT"/>
            </a:br>
            <a:r>
              <a:rPr lang="de-AT"/>
              <a:t>https://info.gesundheitsministerium.at/</a:t>
            </a:r>
          </a:p>
        </c:rich>
      </c:tx>
      <c:layout>
        <c:manualLayout>
          <c:xMode val="edge"/>
          <c:yMode val="edge"/>
          <c:x val="5.5225811354759562E-2"/>
          <c:y val="1.422980667182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3740111056040683E-2"/>
          <c:y val="0.15783808225612792"/>
          <c:w val="0.92625988894395928"/>
          <c:h val="0.66588831306233631"/>
        </c:manualLayout>
      </c:layout>
      <c:lineChart>
        <c:grouping val="standard"/>
        <c:varyColors val="0"/>
        <c:ser>
          <c:idx val="0"/>
          <c:order val="0"/>
          <c:spPr>
            <a:ln w="635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overflow" horzOverflow="overflow" vert="horz" wrap="square" lIns="38100" tIns="0" rIns="36000" bIns="19050" anchor="t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Tabelle1!$A$7:$A$45</c:f>
              <c:numCache>
                <c:formatCode>m/d/yyyy</c:formatCode>
                <c:ptCount val="39"/>
                <c:pt idx="0">
                  <c:v>43887</c:v>
                </c:pt>
                <c:pt idx="1">
                  <c:v>43888</c:v>
                </c:pt>
                <c:pt idx="2">
                  <c:v>43889</c:v>
                </c:pt>
                <c:pt idx="3">
                  <c:v>43890</c:v>
                </c:pt>
                <c:pt idx="4">
                  <c:v>43891</c:v>
                </c:pt>
                <c:pt idx="5">
                  <c:v>43892</c:v>
                </c:pt>
                <c:pt idx="6">
                  <c:v>43893</c:v>
                </c:pt>
                <c:pt idx="7">
                  <c:v>43894</c:v>
                </c:pt>
                <c:pt idx="8">
                  <c:v>43895</c:v>
                </c:pt>
                <c:pt idx="9">
                  <c:v>43896</c:v>
                </c:pt>
                <c:pt idx="10">
                  <c:v>43897</c:v>
                </c:pt>
                <c:pt idx="11">
                  <c:v>43898</c:v>
                </c:pt>
                <c:pt idx="12">
                  <c:v>43899</c:v>
                </c:pt>
                <c:pt idx="13">
                  <c:v>43900</c:v>
                </c:pt>
                <c:pt idx="14">
                  <c:v>43901</c:v>
                </c:pt>
                <c:pt idx="15">
                  <c:v>43902</c:v>
                </c:pt>
                <c:pt idx="16">
                  <c:v>43903</c:v>
                </c:pt>
                <c:pt idx="17">
                  <c:v>43904</c:v>
                </c:pt>
                <c:pt idx="18">
                  <c:v>43905</c:v>
                </c:pt>
                <c:pt idx="19">
                  <c:v>43906</c:v>
                </c:pt>
                <c:pt idx="20">
                  <c:v>43907</c:v>
                </c:pt>
                <c:pt idx="21">
                  <c:v>43908</c:v>
                </c:pt>
                <c:pt idx="22">
                  <c:v>43909</c:v>
                </c:pt>
                <c:pt idx="23">
                  <c:v>43910</c:v>
                </c:pt>
                <c:pt idx="24">
                  <c:v>43911</c:v>
                </c:pt>
                <c:pt idx="25">
                  <c:v>43912</c:v>
                </c:pt>
                <c:pt idx="26">
                  <c:v>43913</c:v>
                </c:pt>
                <c:pt idx="27">
                  <c:v>43914</c:v>
                </c:pt>
                <c:pt idx="28">
                  <c:v>43915</c:v>
                </c:pt>
                <c:pt idx="29">
                  <c:v>43916</c:v>
                </c:pt>
                <c:pt idx="30">
                  <c:v>43917</c:v>
                </c:pt>
                <c:pt idx="31">
                  <c:v>43918</c:v>
                </c:pt>
                <c:pt idx="32">
                  <c:v>43919</c:v>
                </c:pt>
                <c:pt idx="33">
                  <c:v>43920</c:v>
                </c:pt>
                <c:pt idx="34">
                  <c:v>43921</c:v>
                </c:pt>
                <c:pt idx="35">
                  <c:v>43922</c:v>
                </c:pt>
                <c:pt idx="36">
                  <c:v>43923</c:v>
                </c:pt>
                <c:pt idx="37">
                  <c:v>43924</c:v>
                </c:pt>
                <c:pt idx="38">
                  <c:v>43925</c:v>
                </c:pt>
              </c:numCache>
            </c:numRef>
          </c:cat>
          <c:val>
            <c:numRef>
              <c:f>Tabelle1!$C$7:$C$45</c:f>
              <c:numCache>
                <c:formatCode>0</c:formatCode>
                <c:ptCount val="39"/>
                <c:pt idx="0">
                  <c:v>2</c:v>
                </c:pt>
                <c:pt idx="1">
                  <c:v>5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27</c:v>
                </c:pt>
                <c:pt idx="7">
                  <c:v>40</c:v>
                </c:pt>
                <c:pt idx="8">
                  <c:v>58</c:v>
                </c:pt>
                <c:pt idx="9">
                  <c:v>79</c:v>
                </c:pt>
                <c:pt idx="10">
                  <c:v>96</c:v>
                </c:pt>
                <c:pt idx="11">
                  <c:v>127</c:v>
                </c:pt>
                <c:pt idx="12">
                  <c:v>152</c:v>
                </c:pt>
                <c:pt idx="13">
                  <c:v>217</c:v>
                </c:pt>
                <c:pt idx="14">
                  <c:v>323</c:v>
                </c:pt>
                <c:pt idx="15">
                  <c:v>451</c:v>
                </c:pt>
                <c:pt idx="16">
                  <c:v>641</c:v>
                </c:pt>
                <c:pt idx="17">
                  <c:v>825</c:v>
                </c:pt>
                <c:pt idx="18">
                  <c:v>1034</c:v>
                </c:pt>
                <c:pt idx="19">
                  <c:v>1321</c:v>
                </c:pt>
                <c:pt idx="20">
                  <c:v>1670</c:v>
                </c:pt>
                <c:pt idx="21">
                  <c:v>2092</c:v>
                </c:pt>
                <c:pt idx="22">
                  <c:v>2565</c:v>
                </c:pt>
                <c:pt idx="23">
                  <c:v>3104</c:v>
                </c:pt>
                <c:pt idx="24">
                  <c:v>3550</c:v>
                </c:pt>
                <c:pt idx="25">
                  <c:v>4186</c:v>
                </c:pt>
                <c:pt idx="26">
                  <c:v>5001</c:v>
                </c:pt>
                <c:pt idx="27">
                  <c:v>5799</c:v>
                </c:pt>
                <c:pt idx="28">
                  <c:v>6456</c:v>
                </c:pt>
                <c:pt idx="29">
                  <c:v>7417</c:v>
                </c:pt>
                <c:pt idx="30">
                  <c:v>8210</c:v>
                </c:pt>
                <c:pt idx="31">
                  <c:v>8759</c:v>
                </c:pt>
                <c:pt idx="32">
                  <c:v>9216</c:v>
                </c:pt>
                <c:pt idx="33">
                  <c:v>9909</c:v>
                </c:pt>
                <c:pt idx="34">
                  <c:v>10454</c:v>
                </c:pt>
                <c:pt idx="35">
                  <c:v>10927</c:v>
                </c:pt>
                <c:pt idx="36">
                  <c:v>11287</c:v>
                </c:pt>
                <c:pt idx="37">
                  <c:v>11625</c:v>
                </c:pt>
                <c:pt idx="38">
                  <c:v>11963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E5-4C38-9824-11AD44574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070128992"/>
        <c:axId val="1070129320"/>
      </c:lineChart>
      <c:dateAx>
        <c:axId val="1070128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0129320"/>
        <c:crosses val="autoZero"/>
        <c:auto val="1"/>
        <c:lblOffset val="100"/>
        <c:baseTimeUnit val="days"/>
      </c:dateAx>
      <c:valAx>
        <c:axId val="1070129320"/>
        <c:scaling>
          <c:logBase val="10"/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01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Zuwachsraten der COVI19-Erkrankungen in Österreich</a:t>
            </a:r>
            <a:br>
              <a:rPr lang="de-AT"/>
            </a:br>
            <a:r>
              <a:rPr lang="de-AT"/>
              <a:t>https://info.gesundheitsministerium.at/</a:t>
            </a:r>
          </a:p>
        </c:rich>
      </c:tx>
      <c:layout>
        <c:manualLayout>
          <c:xMode val="edge"/>
          <c:yMode val="edge"/>
          <c:x val="3.0406783433353155E-2"/>
          <c:y val="1.422980667182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9303688383316097E-2"/>
          <c:y val="0.15829236941743396"/>
          <c:w val="0.96966563254050331"/>
          <c:h val="0.65890234632705158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square"/>
            <c:size val="8"/>
            <c:spPr>
              <a:solidFill>
                <a:srgbClr val="00B050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rgbClr val="92D050">
                    <a:alpha val="50000"/>
                  </a:srgb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cat>
            <c:numRef>
              <c:f>Tabelle1!$A$7:$A$45</c:f>
              <c:numCache>
                <c:formatCode>m/d/yyyy</c:formatCode>
                <c:ptCount val="39"/>
                <c:pt idx="0">
                  <c:v>43887</c:v>
                </c:pt>
                <c:pt idx="1">
                  <c:v>43888</c:v>
                </c:pt>
                <c:pt idx="2">
                  <c:v>43889</c:v>
                </c:pt>
                <c:pt idx="3">
                  <c:v>43890</c:v>
                </c:pt>
                <c:pt idx="4">
                  <c:v>43891</c:v>
                </c:pt>
                <c:pt idx="5">
                  <c:v>43892</c:v>
                </c:pt>
                <c:pt idx="6">
                  <c:v>43893</c:v>
                </c:pt>
                <c:pt idx="7">
                  <c:v>43894</c:v>
                </c:pt>
                <c:pt idx="8">
                  <c:v>43895</c:v>
                </c:pt>
                <c:pt idx="9">
                  <c:v>43896</c:v>
                </c:pt>
                <c:pt idx="10">
                  <c:v>43897</c:v>
                </c:pt>
                <c:pt idx="11">
                  <c:v>43898</c:v>
                </c:pt>
                <c:pt idx="12">
                  <c:v>43899</c:v>
                </c:pt>
                <c:pt idx="13">
                  <c:v>43900</c:v>
                </c:pt>
                <c:pt idx="14">
                  <c:v>43901</c:v>
                </c:pt>
                <c:pt idx="15">
                  <c:v>43902</c:v>
                </c:pt>
                <c:pt idx="16">
                  <c:v>43903</c:v>
                </c:pt>
                <c:pt idx="17">
                  <c:v>43904</c:v>
                </c:pt>
                <c:pt idx="18">
                  <c:v>43905</c:v>
                </c:pt>
                <c:pt idx="19">
                  <c:v>43906</c:v>
                </c:pt>
                <c:pt idx="20">
                  <c:v>43907</c:v>
                </c:pt>
                <c:pt idx="21">
                  <c:v>43908</c:v>
                </c:pt>
                <c:pt idx="22">
                  <c:v>43909</c:v>
                </c:pt>
                <c:pt idx="23">
                  <c:v>43910</c:v>
                </c:pt>
                <c:pt idx="24">
                  <c:v>43911</c:v>
                </c:pt>
                <c:pt idx="25">
                  <c:v>43912</c:v>
                </c:pt>
                <c:pt idx="26">
                  <c:v>43913</c:v>
                </c:pt>
                <c:pt idx="27">
                  <c:v>43914</c:v>
                </c:pt>
                <c:pt idx="28">
                  <c:v>43915</c:v>
                </c:pt>
                <c:pt idx="29">
                  <c:v>43916</c:v>
                </c:pt>
                <c:pt idx="30">
                  <c:v>43917</c:v>
                </c:pt>
                <c:pt idx="31">
                  <c:v>43918</c:v>
                </c:pt>
                <c:pt idx="32">
                  <c:v>43919</c:v>
                </c:pt>
                <c:pt idx="33">
                  <c:v>43920</c:v>
                </c:pt>
                <c:pt idx="34">
                  <c:v>43921</c:v>
                </c:pt>
                <c:pt idx="35">
                  <c:v>43922</c:v>
                </c:pt>
                <c:pt idx="36">
                  <c:v>43923</c:v>
                </c:pt>
                <c:pt idx="37">
                  <c:v>43924</c:v>
                </c:pt>
                <c:pt idx="38">
                  <c:v>43925</c:v>
                </c:pt>
              </c:numCache>
            </c:numRef>
          </c:cat>
          <c:val>
            <c:numRef>
              <c:f>Tabelle1!$E$7:$E$45</c:f>
              <c:numCache>
                <c:formatCode>0.00_ ;\-0.00\ </c:formatCode>
                <c:ptCount val="39"/>
                <c:pt idx="5">
                  <c:v>0.35714285714285715</c:v>
                </c:pt>
                <c:pt idx="6">
                  <c:v>0.42105263157894735</c:v>
                </c:pt>
                <c:pt idx="7">
                  <c:v>0.48148148148148145</c:v>
                </c:pt>
                <c:pt idx="8">
                  <c:v>0.45</c:v>
                </c:pt>
                <c:pt idx="9">
                  <c:v>0.36206896551724138</c:v>
                </c:pt>
                <c:pt idx="10">
                  <c:v>0.21518987341772153</c:v>
                </c:pt>
                <c:pt idx="11">
                  <c:v>0.32291666666666669</c:v>
                </c:pt>
                <c:pt idx="12">
                  <c:v>0.19685039370078741</c:v>
                </c:pt>
                <c:pt idx="13">
                  <c:v>0.42763157894736842</c:v>
                </c:pt>
                <c:pt idx="14">
                  <c:v>0.48847926267281105</c:v>
                </c:pt>
                <c:pt idx="15">
                  <c:v>0.39628482972136225</c:v>
                </c:pt>
                <c:pt idx="16">
                  <c:v>0.42128603104212858</c:v>
                </c:pt>
                <c:pt idx="17">
                  <c:v>0.28705148205928238</c:v>
                </c:pt>
                <c:pt idx="18">
                  <c:v>0.25333333333333335</c:v>
                </c:pt>
                <c:pt idx="19">
                  <c:v>0.27756286266924562</c:v>
                </c:pt>
                <c:pt idx="20">
                  <c:v>0.26419379258137776</c:v>
                </c:pt>
                <c:pt idx="21">
                  <c:v>0.25269461077844313</c:v>
                </c:pt>
                <c:pt idx="22">
                  <c:v>0.22609942638623326</c:v>
                </c:pt>
                <c:pt idx="23">
                  <c:v>0.2101364522417154</c:v>
                </c:pt>
                <c:pt idx="24">
                  <c:v>0.14368556701030927</c:v>
                </c:pt>
                <c:pt idx="25">
                  <c:v>0.17915492957746479</c:v>
                </c:pt>
                <c:pt idx="26">
                  <c:v>0.19469660774008601</c:v>
                </c:pt>
                <c:pt idx="27">
                  <c:v>0.15956808638272346</c:v>
                </c:pt>
                <c:pt idx="28">
                  <c:v>0.11329539575788929</c:v>
                </c:pt>
                <c:pt idx="29">
                  <c:v>0.14885377942998762</c:v>
                </c:pt>
                <c:pt idx="30">
                  <c:v>0.10691654307671565</c:v>
                </c:pt>
                <c:pt idx="31">
                  <c:v>6.6869671132764916E-2</c:v>
                </c:pt>
                <c:pt idx="32">
                  <c:v>5.2174905811165656E-2</c:v>
                </c:pt>
                <c:pt idx="33">
                  <c:v>7.51953125E-2</c:v>
                </c:pt>
                <c:pt idx="34">
                  <c:v>5.5000504591785244E-2</c:v>
                </c:pt>
                <c:pt idx="35">
                  <c:v>4.5245838913334606E-2</c:v>
                </c:pt>
                <c:pt idx="36">
                  <c:v>3.2945913791525581E-2</c:v>
                </c:pt>
                <c:pt idx="37">
                  <c:v>2.994595552405422E-2</c:v>
                </c:pt>
                <c:pt idx="38">
                  <c:v>2.9075268817204302E-2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E3-4DD7-B7F3-5F848A21B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marker val="1"/>
        <c:smooth val="0"/>
        <c:axId val="1070128992"/>
        <c:axId val="1070129320"/>
      </c:lineChart>
      <c:dateAx>
        <c:axId val="1070128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0129320"/>
        <c:crosses val="autoZero"/>
        <c:auto val="1"/>
        <c:lblOffset val="100"/>
        <c:baseTimeUnit val="days"/>
      </c:dateAx>
      <c:valAx>
        <c:axId val="1070129320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01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Verdoppelungszeit der COVI19-Erkrankungen in Österreich</a:t>
            </a:r>
            <a:br>
              <a:rPr lang="de-AT"/>
            </a:br>
            <a:r>
              <a:rPr lang="de-AT"/>
              <a:t>https://info.gesundheitsministerium.at/</a:t>
            </a:r>
          </a:p>
        </c:rich>
      </c:tx>
      <c:layout>
        <c:manualLayout>
          <c:xMode val="edge"/>
          <c:yMode val="edge"/>
          <c:x val="3.0406783433353155E-2"/>
          <c:y val="1.422980667182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9060165940238903E-2"/>
          <c:y val="0.15829232831606796"/>
          <c:w val="0.96966563254050331"/>
          <c:h val="0.65890234632705158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square"/>
            <c:size val="8"/>
            <c:spPr>
              <a:solidFill>
                <a:srgbClr val="00B050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rgbClr val="92D050">
                    <a:alpha val="50000"/>
                  </a:srgb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cat>
            <c:numRef>
              <c:f>Tabelle1!$A$7:$A$45</c:f>
              <c:numCache>
                <c:formatCode>m/d/yyyy</c:formatCode>
                <c:ptCount val="39"/>
                <c:pt idx="0">
                  <c:v>43887</c:v>
                </c:pt>
                <c:pt idx="1">
                  <c:v>43888</c:v>
                </c:pt>
                <c:pt idx="2">
                  <c:v>43889</c:v>
                </c:pt>
                <c:pt idx="3">
                  <c:v>43890</c:v>
                </c:pt>
                <c:pt idx="4">
                  <c:v>43891</c:v>
                </c:pt>
                <c:pt idx="5">
                  <c:v>43892</c:v>
                </c:pt>
                <c:pt idx="6">
                  <c:v>43893</c:v>
                </c:pt>
                <c:pt idx="7">
                  <c:v>43894</c:v>
                </c:pt>
                <c:pt idx="8">
                  <c:v>43895</c:v>
                </c:pt>
                <c:pt idx="9">
                  <c:v>43896</c:v>
                </c:pt>
                <c:pt idx="10">
                  <c:v>43897</c:v>
                </c:pt>
                <c:pt idx="11">
                  <c:v>43898</c:v>
                </c:pt>
                <c:pt idx="12">
                  <c:v>43899</c:v>
                </c:pt>
                <c:pt idx="13">
                  <c:v>43900</c:v>
                </c:pt>
                <c:pt idx="14">
                  <c:v>43901</c:v>
                </c:pt>
                <c:pt idx="15">
                  <c:v>43902</c:v>
                </c:pt>
                <c:pt idx="16">
                  <c:v>43903</c:v>
                </c:pt>
                <c:pt idx="17">
                  <c:v>43904</c:v>
                </c:pt>
                <c:pt idx="18">
                  <c:v>43905</c:v>
                </c:pt>
                <c:pt idx="19">
                  <c:v>43906</c:v>
                </c:pt>
                <c:pt idx="20">
                  <c:v>43907</c:v>
                </c:pt>
                <c:pt idx="21">
                  <c:v>43908</c:v>
                </c:pt>
                <c:pt idx="22">
                  <c:v>43909</c:v>
                </c:pt>
                <c:pt idx="23">
                  <c:v>43910</c:v>
                </c:pt>
                <c:pt idx="24">
                  <c:v>43911</c:v>
                </c:pt>
                <c:pt idx="25">
                  <c:v>43912</c:v>
                </c:pt>
                <c:pt idx="26">
                  <c:v>43913</c:v>
                </c:pt>
                <c:pt idx="27">
                  <c:v>43914</c:v>
                </c:pt>
                <c:pt idx="28">
                  <c:v>43915</c:v>
                </c:pt>
                <c:pt idx="29">
                  <c:v>43916</c:v>
                </c:pt>
                <c:pt idx="30">
                  <c:v>43917</c:v>
                </c:pt>
                <c:pt idx="31">
                  <c:v>43918</c:v>
                </c:pt>
                <c:pt idx="32">
                  <c:v>43919</c:v>
                </c:pt>
                <c:pt idx="33">
                  <c:v>43920</c:v>
                </c:pt>
                <c:pt idx="34">
                  <c:v>43921</c:v>
                </c:pt>
                <c:pt idx="35">
                  <c:v>43922</c:v>
                </c:pt>
                <c:pt idx="36">
                  <c:v>43923</c:v>
                </c:pt>
                <c:pt idx="37">
                  <c:v>43924</c:v>
                </c:pt>
                <c:pt idx="38">
                  <c:v>43925</c:v>
                </c:pt>
              </c:numCache>
            </c:numRef>
          </c:cat>
          <c:val>
            <c:numRef>
              <c:f>Tabelle1!$F$7:$F$45</c:f>
              <c:numCache>
                <c:formatCode>0.00_ ;\-0.00\ </c:formatCode>
                <c:ptCount val="39"/>
                <c:pt idx="5">
                  <c:v>2.2697735164462589</c:v>
                </c:pt>
                <c:pt idx="6">
                  <c:v>1.9725422562934107</c:v>
                </c:pt>
                <c:pt idx="7">
                  <c:v>1.7635421746374427</c:v>
                </c:pt>
                <c:pt idx="8">
                  <c:v>1.8654875284732007</c:v>
                </c:pt>
                <c:pt idx="9">
                  <c:v>2.243159609576757</c:v>
                </c:pt>
                <c:pt idx="10">
                  <c:v>3.5564185476201127</c:v>
                </c:pt>
                <c:pt idx="11">
                  <c:v>2.4769508205170854</c:v>
                </c:pt>
                <c:pt idx="12">
                  <c:v>3.8573873493034436</c:v>
                </c:pt>
                <c:pt idx="13">
                  <c:v>1.9469505846521467</c:v>
                </c:pt>
                <c:pt idx="14">
                  <c:v>1.7426486993079293</c:v>
                </c:pt>
                <c:pt idx="15">
                  <c:v>2.0764409830458206</c:v>
                </c:pt>
                <c:pt idx="16">
                  <c:v>1.9716207925094047</c:v>
                </c:pt>
                <c:pt idx="17">
                  <c:v>2.7467263227067504</c:v>
                </c:pt>
                <c:pt idx="18">
                  <c:v>3.0696488480480295</c:v>
                </c:pt>
                <c:pt idx="19">
                  <c:v>2.8297005751282156</c:v>
                </c:pt>
                <c:pt idx="20">
                  <c:v>2.9566760961607677</c:v>
                </c:pt>
                <c:pt idx="21">
                  <c:v>3.0765941285625051</c:v>
                </c:pt>
                <c:pt idx="22">
                  <c:v>3.4004818059651001</c:v>
                </c:pt>
                <c:pt idx="23">
                  <c:v>3.6341206347387209</c:v>
                </c:pt>
                <c:pt idx="24">
                  <c:v>5.162876702256983</c:v>
                </c:pt>
                <c:pt idx="25">
                  <c:v>4.206040693349796</c:v>
                </c:pt>
                <c:pt idx="26">
                  <c:v>3.896443542733826</c:v>
                </c:pt>
                <c:pt idx="27">
                  <c:v>4.6819212006508639</c:v>
                </c:pt>
                <c:pt idx="28">
                  <c:v>6.4584279887172169</c:v>
                </c:pt>
                <c:pt idx="29">
                  <c:v>4.9951249977915086</c:v>
                </c:pt>
                <c:pt idx="30">
                  <c:v>6.823774848236619</c:v>
                </c:pt>
                <c:pt idx="31">
                  <c:v>10.70847859723947</c:v>
                </c:pt>
                <c:pt idx="32">
                  <c:v>13.628704136871452</c:v>
                </c:pt>
                <c:pt idx="33">
                  <c:v>9.5603433685718908</c:v>
                </c:pt>
                <c:pt idx="34">
                  <c:v>12.946041463733428</c:v>
                </c:pt>
                <c:pt idx="35">
                  <c:v>15.663596061161874</c:v>
                </c:pt>
                <c:pt idx="36">
                  <c:v>21.383643607872962</c:v>
                </c:pt>
                <c:pt idx="37">
                  <c:v>23.491473484362022</c:v>
                </c:pt>
                <c:pt idx="38">
                  <c:v>24.184669514066115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3-4439-B43B-2F7B4DD2E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marker val="1"/>
        <c:smooth val="0"/>
        <c:axId val="1070128992"/>
        <c:axId val="1070129320"/>
      </c:lineChart>
      <c:dateAx>
        <c:axId val="1070128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0129320"/>
        <c:crosses val="autoZero"/>
        <c:auto val="1"/>
        <c:lblOffset val="100"/>
        <c:baseTimeUnit val="days"/>
      </c:dateAx>
      <c:valAx>
        <c:axId val="1070129320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01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0341479-56C7-4B04-B5AB-952387C5A1A4}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F838DDF-1236-460C-A67F-52D9164C19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0.61133</cdr:x>
      <cdr:y>0.16888</cdr:y>
    </cdr:from>
    <cdr:to>
      <cdr:x>0.98501</cdr:x>
      <cdr:y>0.23513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7B685D04-2776-4856-B4A3-775A926F58D4}"/>
            </a:ext>
          </a:extLst>
        </cdr:cNvPr>
        <cdr:cNvCxnSpPr/>
      </cdr:nvCxnSpPr>
      <cdr:spPr>
        <a:xfrm xmlns:a="http://schemas.openxmlformats.org/drawingml/2006/main" flipV="1">
          <a:off x="5683770" y="1014959"/>
          <a:ext cx="3474283" cy="39817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0.61015</cdr:x>
      <cdr:y>0.23562</cdr:y>
    </cdr:from>
    <cdr:to>
      <cdr:x>0.98005</cdr:x>
      <cdr:y>0.23562</cdr:y>
    </cdr:to>
    <cdr:cxnSp macro="">
      <cdr:nvCxnSpPr>
        <cdr:cNvPr id="28" name="Gerader Verbinder 27">
          <a:extLst xmlns:a="http://schemas.openxmlformats.org/drawingml/2006/main">
            <a:ext uri="{FF2B5EF4-FFF2-40B4-BE49-F238E27FC236}">
              <a16:creationId xmlns:a16="http://schemas.microsoft.com/office/drawing/2014/main" id="{C1C68757-578E-44D9-BB6A-94C1E1EF8C94}"/>
            </a:ext>
          </a:extLst>
        </cdr:cNvPr>
        <cdr:cNvCxnSpPr/>
      </cdr:nvCxnSpPr>
      <cdr:spPr>
        <a:xfrm xmlns:a="http://schemas.openxmlformats.org/drawingml/2006/main">
          <a:off x="5672854" y="1416106"/>
          <a:ext cx="3439115" cy="1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00B05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0.59113</cdr:x>
      <cdr:y>0.51013</cdr:y>
    </cdr:from>
    <cdr:to>
      <cdr:x>0.62931</cdr:x>
      <cdr:y>0.58267</cdr:y>
    </cdr:to>
    <cdr:sp macro="" textlink="">
      <cdr:nvSpPr>
        <cdr:cNvPr id="5" name="Stern: 6 Zacken 4">
          <a:extLst xmlns:a="http://schemas.openxmlformats.org/drawingml/2006/main">
            <a:ext uri="{FF2B5EF4-FFF2-40B4-BE49-F238E27FC236}">
              <a16:creationId xmlns:a16="http://schemas.microsoft.com/office/drawing/2014/main" id="{4B574EC4-4A60-49F5-A30C-137A2B1710AA}"/>
            </a:ext>
          </a:extLst>
        </cdr:cNvPr>
        <cdr:cNvSpPr/>
      </cdr:nvSpPr>
      <cdr:spPr>
        <a:xfrm xmlns:a="http://schemas.openxmlformats.org/drawingml/2006/main">
          <a:off x="5495979" y="3065895"/>
          <a:ext cx="354975" cy="435967"/>
        </a:xfrm>
        <a:prstGeom xmlns:a="http://schemas.openxmlformats.org/drawingml/2006/main" prst="star6">
          <a:avLst>
            <a:gd name="adj" fmla="val 22985"/>
            <a:gd name="hf" fmla="val 115470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0.48369</cdr:x>
      <cdr:y>0.65343</cdr:y>
    </cdr:from>
    <cdr:to>
      <cdr:x>0.71378</cdr:x>
      <cdr:y>0.72617</cdr:y>
    </cdr:to>
    <cdr:sp macro="" textlink="">
      <cdr:nvSpPr>
        <cdr:cNvPr id="19" name="Legende: Linie 18">
          <a:extLst xmlns:a="http://schemas.openxmlformats.org/drawingml/2006/main">
            <a:ext uri="{FF2B5EF4-FFF2-40B4-BE49-F238E27FC236}">
              <a16:creationId xmlns:a16="http://schemas.microsoft.com/office/drawing/2014/main" id="{7CD30F50-26DC-423A-BF56-6735C16F4451}"/>
            </a:ext>
          </a:extLst>
        </cdr:cNvPr>
        <cdr:cNvSpPr/>
      </cdr:nvSpPr>
      <cdr:spPr>
        <a:xfrm xmlns:a="http://schemas.openxmlformats.org/drawingml/2006/main">
          <a:off x="4497050" y="3927112"/>
          <a:ext cx="2139222" cy="437213"/>
        </a:xfrm>
        <a:prstGeom xmlns:a="http://schemas.openxmlformats.org/drawingml/2006/main" prst="borderCallout1">
          <a:avLst>
            <a:gd name="adj1" fmla="val 18750"/>
            <a:gd name="adj2" fmla="val -8333"/>
            <a:gd name="adj3" fmla="val -8929"/>
            <a:gd name="adj4" fmla="val -33224"/>
          </a:avLst>
        </a:prstGeom>
        <a:ln xmlns:a="http://schemas.openxmlformats.org/drawingml/2006/main">
          <a:solidFill>
            <a:srgbClr val="FFFF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de-DE" sz="2000"/>
            <a:t>Genesen</a:t>
          </a:r>
        </a:p>
      </cdr:txBody>
    </cdr:sp>
  </cdr:relSizeAnchor>
  <cdr:relSizeAnchor xmlns:cdr="http://schemas.openxmlformats.org/drawingml/2006/chartDrawing">
    <cdr:from>
      <cdr:x>0.10791</cdr:x>
      <cdr:y>0.26307</cdr:y>
    </cdr:from>
    <cdr:to>
      <cdr:x>0.338</cdr:x>
      <cdr:y>0.33582</cdr:y>
    </cdr:to>
    <cdr:sp macro="" textlink="">
      <cdr:nvSpPr>
        <cdr:cNvPr id="22" name="Legende: Linie 21">
          <a:extLst xmlns:a="http://schemas.openxmlformats.org/drawingml/2006/main">
            <a:ext uri="{FF2B5EF4-FFF2-40B4-BE49-F238E27FC236}">
              <a16:creationId xmlns:a16="http://schemas.microsoft.com/office/drawing/2014/main" id="{98D6AC5C-F550-4A1F-88F7-AFE9F0233C75}"/>
            </a:ext>
          </a:extLst>
        </cdr:cNvPr>
        <cdr:cNvSpPr/>
      </cdr:nvSpPr>
      <cdr:spPr>
        <a:xfrm xmlns:a="http://schemas.openxmlformats.org/drawingml/2006/main">
          <a:off x="1003300" y="1581046"/>
          <a:ext cx="2139222" cy="437213"/>
        </a:xfrm>
        <a:prstGeom xmlns:a="http://schemas.openxmlformats.org/drawingml/2006/main" prst="borderCallout1">
          <a:avLst>
            <a:gd name="adj1" fmla="val 104464"/>
            <a:gd name="adj2" fmla="val 45682"/>
            <a:gd name="adj3" fmla="val 316071"/>
            <a:gd name="adj4" fmla="val 71885"/>
          </a:avLst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2000"/>
            <a:t>Infiziert</a:t>
          </a:r>
        </a:p>
      </cdr:txBody>
    </cdr:sp>
  </cdr:relSizeAnchor>
  <cdr:relSizeAnchor xmlns:cdr="http://schemas.openxmlformats.org/drawingml/2006/chartDrawing">
    <cdr:from>
      <cdr:x>0.73436</cdr:x>
      <cdr:y>0.55406</cdr:y>
    </cdr:from>
    <cdr:to>
      <cdr:x>0.89852</cdr:x>
      <cdr:y>0.6268</cdr:y>
    </cdr:to>
    <cdr:sp macro="" textlink="">
      <cdr:nvSpPr>
        <cdr:cNvPr id="23" name="Legende: Linie 22">
          <a:extLst xmlns:a="http://schemas.openxmlformats.org/drawingml/2006/main">
            <a:ext uri="{FF2B5EF4-FFF2-40B4-BE49-F238E27FC236}">
              <a16:creationId xmlns:a16="http://schemas.microsoft.com/office/drawing/2014/main" id="{4460E81E-5B92-4638-ACAF-41CDC6FBE6A7}"/>
            </a:ext>
          </a:extLst>
        </cdr:cNvPr>
        <cdr:cNvSpPr/>
      </cdr:nvSpPr>
      <cdr:spPr>
        <a:xfrm xmlns:a="http://schemas.openxmlformats.org/drawingml/2006/main">
          <a:off x="6827603" y="3329898"/>
          <a:ext cx="1526290" cy="437213"/>
        </a:xfrm>
        <a:prstGeom xmlns:a="http://schemas.openxmlformats.org/drawingml/2006/main" prst="borderCallout1">
          <a:avLst>
            <a:gd name="adj1" fmla="val -2679"/>
            <a:gd name="adj2" fmla="val 14295"/>
            <a:gd name="adj3" fmla="val -116072"/>
            <a:gd name="adj4" fmla="val 20066"/>
          </a:avLst>
        </a:prstGeom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2000"/>
            <a:t>0%</a:t>
          </a:r>
        </a:p>
      </cdr:txBody>
    </cdr:sp>
  </cdr:relSizeAnchor>
  <cdr:relSizeAnchor xmlns:cdr="http://schemas.openxmlformats.org/drawingml/2006/chartDrawing">
    <cdr:from>
      <cdr:x>0.81665</cdr:x>
      <cdr:y>0.33062</cdr:y>
    </cdr:from>
    <cdr:to>
      <cdr:x>0.98081</cdr:x>
      <cdr:y>0.40337</cdr:y>
    </cdr:to>
    <cdr:sp macro="" textlink="">
      <cdr:nvSpPr>
        <cdr:cNvPr id="24" name="Legende: Linie 23">
          <a:extLst xmlns:a="http://schemas.openxmlformats.org/drawingml/2006/main">
            <a:ext uri="{FF2B5EF4-FFF2-40B4-BE49-F238E27FC236}">
              <a16:creationId xmlns:a16="http://schemas.microsoft.com/office/drawing/2014/main" id="{6F9573A8-6140-4FE8-A774-AC302977C56B}"/>
            </a:ext>
          </a:extLst>
        </cdr:cNvPr>
        <cdr:cNvSpPr/>
      </cdr:nvSpPr>
      <cdr:spPr>
        <a:xfrm xmlns:a="http://schemas.openxmlformats.org/drawingml/2006/main">
          <a:off x="7592726" y="1987030"/>
          <a:ext cx="1526290" cy="437213"/>
        </a:xfrm>
        <a:prstGeom xmlns:a="http://schemas.openxmlformats.org/drawingml/2006/main" prst="borderCallout1">
          <a:avLst>
            <a:gd name="adj1" fmla="val -2679"/>
            <a:gd name="adj2" fmla="val 14295"/>
            <a:gd name="adj3" fmla="val -80358"/>
            <a:gd name="adj4" fmla="val 34389"/>
          </a:avLst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2000"/>
            <a:t>3%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377306</xdr:colOff>
      <xdr:row>6</xdr:row>
      <xdr:rowOff>31004</xdr:rowOff>
    </xdr:from>
    <xdr:to>
      <xdr:col>26</xdr:col>
      <xdr:colOff>706404</xdr:colOff>
      <xdr:row>29</xdr:row>
      <xdr:rowOff>115856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E5C1AED-4228-4DEF-B22E-FC7C4D0344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367782</xdr:colOff>
      <xdr:row>29</xdr:row>
      <xdr:rowOff>155511</xdr:rowOff>
    </xdr:from>
    <xdr:to>
      <xdr:col>26</xdr:col>
      <xdr:colOff>696880</xdr:colOff>
      <xdr:row>53</xdr:row>
      <xdr:rowOff>42087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132B27D-589B-4AF2-9A6E-1CF734B4E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369338</xdr:colOff>
      <xdr:row>53</xdr:row>
      <xdr:rowOff>58317</xdr:rowOff>
    </xdr:from>
    <xdr:to>
      <xdr:col>26</xdr:col>
      <xdr:colOff>698436</xdr:colOff>
      <xdr:row>76</xdr:row>
      <xdr:rowOff>139281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DC968A6-3EC8-4674-AEC4-07FBF9AFD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0.5667</cdr:x>
      <cdr:y>0.14621</cdr:y>
    </cdr:from>
    <cdr:to>
      <cdr:x>0.98139</cdr:x>
      <cdr:y>0.37247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7B685D04-2776-4856-B4A3-775A926F58D4}"/>
            </a:ext>
          </a:extLst>
        </cdr:cNvPr>
        <cdr:cNvCxnSpPr/>
      </cdr:nvCxnSpPr>
      <cdr:spPr>
        <a:xfrm xmlns:a="http://schemas.openxmlformats.org/drawingml/2006/main" flipV="1">
          <a:off x="5219701" y="652464"/>
          <a:ext cx="3819525" cy="100965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0.62048</cdr:x>
      <cdr:y>0.21451</cdr:y>
    </cdr:from>
    <cdr:to>
      <cdr:x>0.97932</cdr:x>
      <cdr:y>0.36393</cdr:y>
    </cdr:to>
    <cdr:cxnSp macro="">
      <cdr:nvCxnSpPr>
        <cdr:cNvPr id="21" name="Gerader Verbinder 20">
          <a:extLst xmlns:a="http://schemas.openxmlformats.org/drawingml/2006/main">
            <a:ext uri="{FF2B5EF4-FFF2-40B4-BE49-F238E27FC236}">
              <a16:creationId xmlns:a16="http://schemas.microsoft.com/office/drawing/2014/main" id="{7B0D993A-5A49-4345-B6B2-586810D816F8}"/>
            </a:ext>
          </a:extLst>
        </cdr:cNvPr>
        <cdr:cNvCxnSpPr/>
      </cdr:nvCxnSpPr>
      <cdr:spPr>
        <a:xfrm xmlns:a="http://schemas.openxmlformats.org/drawingml/2006/main" flipV="1">
          <a:off x="5715001" y="957264"/>
          <a:ext cx="3305175" cy="6667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FF0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0.6122</cdr:x>
      <cdr:y>0.29562</cdr:y>
    </cdr:from>
    <cdr:to>
      <cdr:x>0.98139</cdr:x>
      <cdr:y>0.37247</cdr:y>
    </cdr:to>
    <cdr:cxnSp macro="">
      <cdr:nvCxnSpPr>
        <cdr:cNvPr id="28" name="Gerader Verbinder 27">
          <a:extLst xmlns:a="http://schemas.openxmlformats.org/drawingml/2006/main">
            <a:ext uri="{FF2B5EF4-FFF2-40B4-BE49-F238E27FC236}">
              <a16:creationId xmlns:a16="http://schemas.microsoft.com/office/drawing/2014/main" id="{C1C68757-578E-44D9-BB6A-94C1E1EF8C94}"/>
            </a:ext>
          </a:extLst>
        </cdr:cNvPr>
        <cdr:cNvCxnSpPr/>
      </cdr:nvCxnSpPr>
      <cdr:spPr>
        <a:xfrm xmlns:a="http://schemas.openxmlformats.org/drawingml/2006/main" flipV="1">
          <a:off x="5638801" y="1319214"/>
          <a:ext cx="3400425" cy="3429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0.52948</cdr:x>
      <cdr:y>0.4933</cdr:y>
    </cdr:from>
    <cdr:to>
      <cdr:x>0.56766</cdr:x>
      <cdr:y>0.56584</cdr:y>
    </cdr:to>
    <cdr:sp macro="" textlink="">
      <cdr:nvSpPr>
        <cdr:cNvPr id="5" name="Stern: 6 Zacken 4">
          <a:extLst xmlns:a="http://schemas.openxmlformats.org/drawingml/2006/main">
            <a:ext uri="{FF2B5EF4-FFF2-40B4-BE49-F238E27FC236}">
              <a16:creationId xmlns:a16="http://schemas.microsoft.com/office/drawing/2014/main" id="{4B574EC4-4A60-49F5-A30C-137A2B1710AA}"/>
            </a:ext>
          </a:extLst>
        </cdr:cNvPr>
        <cdr:cNvSpPr/>
      </cdr:nvSpPr>
      <cdr:spPr>
        <a:xfrm xmlns:a="http://schemas.openxmlformats.org/drawingml/2006/main">
          <a:off x="4852178" y="2247381"/>
          <a:ext cx="349898" cy="330459"/>
        </a:xfrm>
        <a:prstGeom xmlns:a="http://schemas.openxmlformats.org/drawingml/2006/main" prst="star6">
          <a:avLst>
            <a:gd name="adj" fmla="val 22985"/>
            <a:gd name="hf" fmla="val 115470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0.52411</cdr:x>
      <cdr:y>0.60427</cdr:y>
    </cdr:from>
    <cdr:to>
      <cdr:x>0.56229</cdr:x>
      <cdr:y>0.67687</cdr:y>
    </cdr:to>
    <cdr:sp macro="" textlink="">
      <cdr:nvSpPr>
        <cdr:cNvPr id="2" name="Stern: 6 Zacken 1">
          <a:extLst xmlns:a="http://schemas.openxmlformats.org/drawingml/2006/main">
            <a:ext uri="{FF2B5EF4-FFF2-40B4-BE49-F238E27FC236}">
              <a16:creationId xmlns:a16="http://schemas.microsoft.com/office/drawing/2014/main" id="{CAB193DE-B1B1-4EEF-BDA4-3E5C95076ADB}"/>
            </a:ext>
          </a:extLst>
        </cdr:cNvPr>
        <cdr:cNvSpPr/>
      </cdr:nvSpPr>
      <cdr:spPr>
        <a:xfrm xmlns:a="http://schemas.openxmlformats.org/drawingml/2006/main">
          <a:off x="4802934" y="2750586"/>
          <a:ext cx="349898" cy="330459"/>
        </a:xfrm>
        <a:prstGeom xmlns:a="http://schemas.openxmlformats.org/drawingml/2006/main" prst="star6">
          <a:avLst>
            <a:gd name="adj" fmla="val 22985"/>
            <a:gd name="hf" fmla="val 115470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0.52411</cdr:x>
      <cdr:y>0.60427</cdr:y>
    </cdr:from>
    <cdr:to>
      <cdr:x>0.56229</cdr:x>
      <cdr:y>0.67687</cdr:y>
    </cdr:to>
    <cdr:sp macro="" textlink="">
      <cdr:nvSpPr>
        <cdr:cNvPr id="2" name="Stern: 6 Zacken 1">
          <a:extLst xmlns:a="http://schemas.openxmlformats.org/drawingml/2006/main">
            <a:ext uri="{FF2B5EF4-FFF2-40B4-BE49-F238E27FC236}">
              <a16:creationId xmlns:a16="http://schemas.microsoft.com/office/drawing/2014/main" id="{CAB193DE-B1B1-4EEF-BDA4-3E5C95076ADB}"/>
            </a:ext>
          </a:extLst>
        </cdr:cNvPr>
        <cdr:cNvSpPr/>
      </cdr:nvSpPr>
      <cdr:spPr>
        <a:xfrm xmlns:a="http://schemas.openxmlformats.org/drawingml/2006/main">
          <a:off x="4802934" y="2750586"/>
          <a:ext cx="349898" cy="330459"/>
        </a:xfrm>
        <a:prstGeom xmlns:a="http://schemas.openxmlformats.org/drawingml/2006/main" prst="star6">
          <a:avLst>
            <a:gd name="adj" fmla="val 22985"/>
            <a:gd name="hf" fmla="val 115470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B810F-E2EC-495A-9DCE-5AC237CAB8B7}">
  <dimension ref="A1:Z174"/>
  <sheetViews>
    <sheetView tabSelected="1" zoomScale="98" zoomScaleNormal="98" workbookViewId="0">
      <selection sqref="A1:XFD1048576"/>
    </sheetView>
  </sheetViews>
  <sheetFormatPr baseColWidth="10" defaultRowHeight="15" x14ac:dyDescent="0.25"/>
  <cols>
    <col min="3" max="4" width="11.42578125" style="1"/>
    <col min="5" max="6" width="11.42578125" style="4"/>
    <col min="7" max="7" width="6.140625" style="7" customWidth="1"/>
    <col min="8" max="8" width="6.140625" style="9" customWidth="1"/>
    <col min="9" max="9" width="6.140625" style="8" customWidth="1"/>
    <col min="10" max="10" width="6.140625" style="10" customWidth="1"/>
    <col min="11" max="11" width="6.140625" style="8" customWidth="1"/>
    <col min="12" max="12" width="7" style="10" customWidth="1"/>
    <col min="24" max="24" width="11.140625" style="1" customWidth="1"/>
    <col min="25" max="25" width="6.5703125" customWidth="1"/>
    <col min="26" max="26" width="12.5703125" style="5" customWidth="1"/>
  </cols>
  <sheetData>
    <row r="1" spans="1:24" x14ac:dyDescent="0.25">
      <c r="B1" s="2"/>
    </row>
    <row r="2" spans="1:24" x14ac:dyDescent="0.25">
      <c r="A2" t="s">
        <v>0</v>
      </c>
      <c r="B2" s="2"/>
    </row>
    <row r="3" spans="1:24" x14ac:dyDescent="0.25">
      <c r="A3" t="s">
        <v>12</v>
      </c>
      <c r="B3" s="2"/>
    </row>
    <row r="4" spans="1:24" ht="18.75" x14ac:dyDescent="0.3">
      <c r="C4" s="1" t="s">
        <v>3</v>
      </c>
      <c r="D4" s="1" t="s">
        <v>6</v>
      </c>
      <c r="E4" s="4" t="s">
        <v>7</v>
      </c>
      <c r="F4" s="4" t="s">
        <v>8</v>
      </c>
      <c r="G4" s="13" t="s">
        <v>3</v>
      </c>
      <c r="H4" s="14"/>
      <c r="I4" s="15" t="s">
        <v>5</v>
      </c>
      <c r="J4" s="16"/>
      <c r="K4" s="15" t="s">
        <v>4</v>
      </c>
      <c r="L4" s="16"/>
    </row>
    <row r="5" spans="1:24" x14ac:dyDescent="0.25">
      <c r="C5" s="1" t="s">
        <v>11</v>
      </c>
      <c r="D5" s="1" t="s">
        <v>11</v>
      </c>
      <c r="E5" s="17" t="s">
        <v>10</v>
      </c>
      <c r="F5" s="4" t="s">
        <v>9</v>
      </c>
      <c r="G5" s="11" t="s">
        <v>2</v>
      </c>
      <c r="H5" s="12" t="s">
        <v>1</v>
      </c>
      <c r="I5" s="11" t="s">
        <v>2</v>
      </c>
      <c r="J5" s="12" t="s">
        <v>1</v>
      </c>
      <c r="K5" s="11" t="s">
        <v>2</v>
      </c>
      <c r="L5" s="12" t="s">
        <v>1</v>
      </c>
    </row>
    <row r="7" spans="1:24" x14ac:dyDescent="0.25">
      <c r="A7" s="3">
        <v>43887</v>
      </c>
      <c r="B7" s="3"/>
      <c r="C7" s="1">
        <v>2</v>
      </c>
      <c r="G7" s="7">
        <v>2</v>
      </c>
      <c r="H7" s="9">
        <v>2</v>
      </c>
      <c r="I7" s="8">
        <v>0</v>
      </c>
      <c r="J7" s="10">
        <v>0</v>
      </c>
      <c r="K7" s="7">
        <f>+G7-I7</f>
        <v>2</v>
      </c>
      <c r="L7" s="9">
        <f>+H7-J7</f>
        <v>2</v>
      </c>
    </row>
    <row r="8" spans="1:24" x14ac:dyDescent="0.25">
      <c r="A8" s="3">
        <f>+A7+1</f>
        <v>43888</v>
      </c>
      <c r="B8" s="3"/>
      <c r="C8" s="1">
        <v>5</v>
      </c>
      <c r="D8" s="1">
        <f>+C8-C7</f>
        <v>3</v>
      </c>
      <c r="G8" s="7">
        <v>5</v>
      </c>
      <c r="H8" s="9">
        <v>5</v>
      </c>
      <c r="I8" s="8">
        <v>0</v>
      </c>
      <c r="J8" s="10">
        <v>0</v>
      </c>
      <c r="K8" s="7">
        <f t="shared" ref="K8:K71" si="0">+G8-I8</f>
        <v>5</v>
      </c>
      <c r="L8" s="9">
        <f t="shared" ref="L8:L71" si="1">+H8-J8</f>
        <v>5</v>
      </c>
    </row>
    <row r="9" spans="1:24" x14ac:dyDescent="0.25">
      <c r="A9" s="3">
        <f t="shared" ref="A9:A32" si="2">+A8+1</f>
        <v>43889</v>
      </c>
      <c r="B9" s="3"/>
      <c r="C9" s="1">
        <v>11</v>
      </c>
      <c r="D9" s="1">
        <f t="shared" ref="D9:D30" si="3">+C9-C8</f>
        <v>6</v>
      </c>
      <c r="G9" s="7">
        <v>11</v>
      </c>
      <c r="H9" s="9">
        <v>11</v>
      </c>
      <c r="I9" s="8">
        <v>0</v>
      </c>
      <c r="J9" s="10">
        <v>0</v>
      </c>
      <c r="K9" s="7">
        <f t="shared" si="0"/>
        <v>11</v>
      </c>
      <c r="L9" s="9">
        <f t="shared" si="1"/>
        <v>11</v>
      </c>
      <c r="W9" s="3"/>
    </row>
    <row r="10" spans="1:24" x14ac:dyDescent="0.25">
      <c r="A10" s="3">
        <f t="shared" si="2"/>
        <v>43890</v>
      </c>
      <c r="B10" s="3"/>
      <c r="C10" s="1">
        <v>11</v>
      </c>
      <c r="D10" s="1">
        <f t="shared" si="3"/>
        <v>0</v>
      </c>
      <c r="G10" s="7">
        <v>11</v>
      </c>
      <c r="H10" s="9">
        <v>11</v>
      </c>
      <c r="I10" s="8">
        <v>0</v>
      </c>
      <c r="J10" s="10">
        <v>0</v>
      </c>
      <c r="K10" s="7">
        <f t="shared" si="0"/>
        <v>11</v>
      </c>
      <c r="L10" s="9">
        <f t="shared" si="1"/>
        <v>11</v>
      </c>
      <c r="W10" s="3"/>
      <c r="X10" s="3"/>
    </row>
    <row r="11" spans="1:24" x14ac:dyDescent="0.25">
      <c r="A11" s="3">
        <f t="shared" si="2"/>
        <v>43891</v>
      </c>
      <c r="B11" s="3"/>
      <c r="C11" s="1">
        <v>14</v>
      </c>
      <c r="D11" s="1">
        <f t="shared" si="3"/>
        <v>3</v>
      </c>
      <c r="G11" s="7">
        <v>14</v>
      </c>
      <c r="H11" s="9">
        <v>14</v>
      </c>
      <c r="I11" s="8">
        <v>0</v>
      </c>
      <c r="J11" s="10">
        <v>0</v>
      </c>
      <c r="K11" s="7">
        <f t="shared" si="0"/>
        <v>14</v>
      </c>
      <c r="L11" s="9">
        <f t="shared" si="1"/>
        <v>14</v>
      </c>
    </row>
    <row r="12" spans="1:24" x14ac:dyDescent="0.25">
      <c r="A12" s="3">
        <f t="shared" si="2"/>
        <v>43892</v>
      </c>
      <c r="B12" s="3"/>
      <c r="C12" s="1">
        <v>19</v>
      </c>
      <c r="D12" s="1">
        <f t="shared" si="3"/>
        <v>5</v>
      </c>
      <c r="E12" s="4">
        <f t="shared" ref="E12:E29" si="4">+(C12-C11)/C11</f>
        <v>0.35714285714285715</v>
      </c>
      <c r="F12" s="4">
        <f>+LOG(2)/LOG(1+E12)</f>
        <v>2.2697735164462589</v>
      </c>
      <c r="G12" s="7">
        <v>19</v>
      </c>
      <c r="H12" s="9">
        <v>19</v>
      </c>
      <c r="I12" s="8">
        <v>0</v>
      </c>
      <c r="J12" s="10">
        <v>0</v>
      </c>
      <c r="K12" s="7">
        <f t="shared" si="0"/>
        <v>19</v>
      </c>
      <c r="L12" s="9">
        <f t="shared" si="1"/>
        <v>19</v>
      </c>
    </row>
    <row r="13" spans="1:24" x14ac:dyDescent="0.25">
      <c r="A13" s="3">
        <f t="shared" si="2"/>
        <v>43893</v>
      </c>
      <c r="B13" s="3"/>
      <c r="C13" s="1">
        <v>27</v>
      </c>
      <c r="D13" s="1">
        <f t="shared" si="3"/>
        <v>8</v>
      </c>
      <c r="E13" s="4">
        <f t="shared" si="4"/>
        <v>0.42105263157894735</v>
      </c>
      <c r="F13" s="4">
        <f t="shared" ref="F13:F38" si="5">+LOG(2)/LOG(1+E13)</f>
        <v>1.9725422562934107</v>
      </c>
      <c r="G13" s="7">
        <v>27</v>
      </c>
      <c r="H13" s="9">
        <v>27</v>
      </c>
      <c r="I13" s="8">
        <v>0</v>
      </c>
      <c r="J13" s="10">
        <v>0</v>
      </c>
      <c r="K13" s="7">
        <f t="shared" si="0"/>
        <v>27</v>
      </c>
      <c r="L13" s="9">
        <f t="shared" si="1"/>
        <v>27</v>
      </c>
    </row>
    <row r="14" spans="1:24" x14ac:dyDescent="0.25">
      <c r="A14" s="3">
        <f t="shared" si="2"/>
        <v>43894</v>
      </c>
      <c r="B14" s="3"/>
      <c r="C14" s="1">
        <v>40</v>
      </c>
      <c r="D14" s="1">
        <f t="shared" si="3"/>
        <v>13</v>
      </c>
      <c r="E14" s="4">
        <f t="shared" si="4"/>
        <v>0.48148148148148145</v>
      </c>
      <c r="F14" s="4">
        <f t="shared" si="5"/>
        <v>1.7635421746374427</v>
      </c>
      <c r="G14" s="7">
        <v>40</v>
      </c>
      <c r="H14" s="9">
        <v>40</v>
      </c>
      <c r="I14" s="8">
        <v>0</v>
      </c>
      <c r="J14" s="10">
        <v>0</v>
      </c>
      <c r="K14" s="7">
        <f t="shared" si="0"/>
        <v>40</v>
      </c>
      <c r="L14" s="9">
        <f t="shared" si="1"/>
        <v>40</v>
      </c>
    </row>
    <row r="15" spans="1:24" x14ac:dyDescent="0.25">
      <c r="A15" s="3">
        <f t="shared" si="2"/>
        <v>43895</v>
      </c>
      <c r="B15" s="3"/>
      <c r="C15" s="1">
        <v>58</v>
      </c>
      <c r="D15" s="1">
        <f t="shared" si="3"/>
        <v>18</v>
      </c>
      <c r="E15" s="4">
        <f t="shared" si="4"/>
        <v>0.45</v>
      </c>
      <c r="F15" s="4">
        <f t="shared" si="5"/>
        <v>1.8654875284732007</v>
      </c>
      <c r="G15" s="7">
        <v>58</v>
      </c>
      <c r="H15" s="9">
        <v>58</v>
      </c>
      <c r="I15" s="8">
        <v>0</v>
      </c>
      <c r="J15" s="10">
        <v>0</v>
      </c>
      <c r="K15" s="7">
        <f t="shared" si="0"/>
        <v>58</v>
      </c>
      <c r="L15" s="9">
        <f t="shared" si="1"/>
        <v>58</v>
      </c>
    </row>
    <row r="16" spans="1:24" x14ac:dyDescent="0.25">
      <c r="A16" s="3">
        <f t="shared" si="2"/>
        <v>43896</v>
      </c>
      <c r="B16" s="3"/>
      <c r="C16" s="1">
        <v>79</v>
      </c>
      <c r="D16" s="1">
        <f t="shared" si="3"/>
        <v>21</v>
      </c>
      <c r="E16" s="4">
        <f t="shared" si="4"/>
        <v>0.36206896551724138</v>
      </c>
      <c r="F16" s="4">
        <f t="shared" si="5"/>
        <v>2.243159609576757</v>
      </c>
      <c r="G16" s="7">
        <v>79</v>
      </c>
      <c r="H16" s="9">
        <v>79</v>
      </c>
      <c r="I16" s="8">
        <v>0</v>
      </c>
      <c r="J16" s="10">
        <v>0</v>
      </c>
      <c r="K16" s="7">
        <f t="shared" si="0"/>
        <v>79</v>
      </c>
      <c r="L16" s="9">
        <f t="shared" si="1"/>
        <v>79</v>
      </c>
    </row>
    <row r="17" spans="1:12" x14ac:dyDescent="0.25">
      <c r="A17" s="3">
        <f t="shared" si="2"/>
        <v>43897</v>
      </c>
      <c r="B17" s="3"/>
      <c r="C17" s="1">
        <v>96</v>
      </c>
      <c r="D17" s="1">
        <f t="shared" si="3"/>
        <v>17</v>
      </c>
      <c r="E17" s="4">
        <f t="shared" si="4"/>
        <v>0.21518987341772153</v>
      </c>
      <c r="F17" s="4">
        <f t="shared" si="5"/>
        <v>3.5564185476201127</v>
      </c>
      <c r="G17" s="7">
        <v>96</v>
      </c>
      <c r="H17" s="9">
        <v>96</v>
      </c>
      <c r="I17" s="8">
        <v>0</v>
      </c>
      <c r="J17" s="10">
        <v>0</v>
      </c>
      <c r="K17" s="7">
        <f t="shared" si="0"/>
        <v>96</v>
      </c>
      <c r="L17" s="9">
        <f t="shared" si="1"/>
        <v>96</v>
      </c>
    </row>
    <row r="18" spans="1:12" x14ac:dyDescent="0.25">
      <c r="A18" s="3">
        <f t="shared" si="2"/>
        <v>43898</v>
      </c>
      <c r="B18" s="3"/>
      <c r="C18" s="1">
        <v>127</v>
      </c>
      <c r="D18" s="1">
        <f t="shared" si="3"/>
        <v>31</v>
      </c>
      <c r="E18" s="4">
        <f t="shared" si="4"/>
        <v>0.32291666666666669</v>
      </c>
      <c r="F18" s="4">
        <f t="shared" si="5"/>
        <v>2.4769508205170854</v>
      </c>
      <c r="G18" s="7">
        <v>127</v>
      </c>
      <c r="H18" s="9">
        <v>127</v>
      </c>
      <c r="I18" s="8">
        <v>0</v>
      </c>
      <c r="J18" s="10">
        <v>0</v>
      </c>
      <c r="K18" s="7">
        <f t="shared" si="0"/>
        <v>127</v>
      </c>
      <c r="L18" s="9">
        <f t="shared" si="1"/>
        <v>127</v>
      </c>
    </row>
    <row r="19" spans="1:12" x14ac:dyDescent="0.25">
      <c r="A19" s="3">
        <f t="shared" si="2"/>
        <v>43899</v>
      </c>
      <c r="B19" s="3"/>
      <c r="C19" s="1">
        <v>152</v>
      </c>
      <c r="D19" s="1">
        <f t="shared" si="3"/>
        <v>25</v>
      </c>
      <c r="E19" s="4">
        <f t="shared" si="4"/>
        <v>0.19685039370078741</v>
      </c>
      <c r="F19" s="4">
        <f t="shared" si="5"/>
        <v>3.8573873493034436</v>
      </c>
      <c r="G19" s="7">
        <v>152</v>
      </c>
      <c r="H19" s="9">
        <v>152</v>
      </c>
      <c r="I19" s="8">
        <v>0</v>
      </c>
      <c r="J19" s="10">
        <v>0</v>
      </c>
      <c r="K19" s="7">
        <f t="shared" si="0"/>
        <v>152</v>
      </c>
      <c r="L19" s="9">
        <f t="shared" si="1"/>
        <v>152</v>
      </c>
    </row>
    <row r="20" spans="1:12" x14ac:dyDescent="0.25">
      <c r="A20" s="3">
        <f t="shared" si="2"/>
        <v>43900</v>
      </c>
      <c r="B20" s="3"/>
      <c r="C20" s="1">
        <v>217</v>
      </c>
      <c r="D20" s="1">
        <f t="shared" si="3"/>
        <v>65</v>
      </c>
      <c r="E20" s="4">
        <f t="shared" si="4"/>
        <v>0.42763157894736842</v>
      </c>
      <c r="F20" s="4">
        <f t="shared" si="5"/>
        <v>1.9469505846521467</v>
      </c>
      <c r="G20" s="7">
        <v>217</v>
      </c>
      <c r="H20" s="9">
        <v>217</v>
      </c>
      <c r="I20" s="8">
        <v>0</v>
      </c>
      <c r="J20" s="10">
        <v>0</v>
      </c>
      <c r="K20" s="7">
        <f t="shared" si="0"/>
        <v>217</v>
      </c>
      <c r="L20" s="9">
        <f t="shared" si="1"/>
        <v>217</v>
      </c>
    </row>
    <row r="21" spans="1:12" x14ac:dyDescent="0.25">
      <c r="A21" s="3">
        <f t="shared" si="2"/>
        <v>43901</v>
      </c>
      <c r="B21" s="3"/>
      <c r="C21" s="1">
        <v>323</v>
      </c>
      <c r="D21" s="1">
        <f t="shared" si="3"/>
        <v>106</v>
      </c>
      <c r="E21" s="4">
        <f t="shared" si="4"/>
        <v>0.48847926267281105</v>
      </c>
      <c r="F21" s="4">
        <f t="shared" si="5"/>
        <v>1.7426486993079293</v>
      </c>
      <c r="G21" s="7">
        <v>323</v>
      </c>
      <c r="H21" s="9">
        <v>323</v>
      </c>
      <c r="I21" s="7">
        <f>+G7</f>
        <v>2</v>
      </c>
      <c r="J21" s="9">
        <f>+H7</f>
        <v>2</v>
      </c>
      <c r="K21" s="7">
        <f t="shared" si="0"/>
        <v>321</v>
      </c>
      <c r="L21" s="9">
        <f t="shared" si="1"/>
        <v>321</v>
      </c>
    </row>
    <row r="22" spans="1:12" x14ac:dyDescent="0.25">
      <c r="A22" s="3">
        <f t="shared" si="2"/>
        <v>43902</v>
      </c>
      <c r="B22" s="3"/>
      <c r="C22" s="1">
        <v>451</v>
      </c>
      <c r="D22" s="1">
        <f t="shared" si="3"/>
        <v>128</v>
      </c>
      <c r="E22" s="4">
        <f t="shared" si="4"/>
        <v>0.39628482972136225</v>
      </c>
      <c r="F22" s="4">
        <f t="shared" si="5"/>
        <v>2.0764409830458206</v>
      </c>
      <c r="G22" s="7">
        <v>451</v>
      </c>
      <c r="H22" s="9">
        <v>451</v>
      </c>
      <c r="I22" s="7">
        <f t="shared" ref="I22:J85" si="6">+G8</f>
        <v>5</v>
      </c>
      <c r="J22" s="9">
        <f t="shared" si="6"/>
        <v>5</v>
      </c>
      <c r="K22" s="7">
        <f t="shared" si="0"/>
        <v>446</v>
      </c>
      <c r="L22" s="9">
        <f t="shared" si="1"/>
        <v>446</v>
      </c>
    </row>
    <row r="23" spans="1:12" x14ac:dyDescent="0.25">
      <c r="A23" s="3">
        <f t="shared" si="2"/>
        <v>43903</v>
      </c>
      <c r="B23" s="3"/>
      <c r="C23" s="1">
        <v>641</v>
      </c>
      <c r="D23" s="1">
        <f t="shared" si="3"/>
        <v>190</v>
      </c>
      <c r="E23" s="4">
        <f t="shared" si="4"/>
        <v>0.42128603104212858</v>
      </c>
      <c r="F23" s="4">
        <f t="shared" si="5"/>
        <v>1.9716207925094047</v>
      </c>
      <c r="G23" s="7">
        <v>641</v>
      </c>
      <c r="H23" s="9">
        <v>641</v>
      </c>
      <c r="I23" s="7">
        <f t="shared" si="6"/>
        <v>11</v>
      </c>
      <c r="J23" s="9">
        <f t="shared" si="6"/>
        <v>11</v>
      </c>
      <c r="K23" s="7">
        <f t="shared" si="0"/>
        <v>630</v>
      </c>
      <c r="L23" s="9">
        <f t="shared" si="1"/>
        <v>630</v>
      </c>
    </row>
    <row r="24" spans="1:12" x14ac:dyDescent="0.25">
      <c r="A24" s="3">
        <f t="shared" si="2"/>
        <v>43904</v>
      </c>
      <c r="B24" s="3"/>
      <c r="C24" s="1">
        <v>825</v>
      </c>
      <c r="D24" s="1">
        <f t="shared" si="3"/>
        <v>184</v>
      </c>
      <c r="E24" s="4">
        <f t="shared" si="4"/>
        <v>0.28705148205928238</v>
      </c>
      <c r="F24" s="4">
        <f t="shared" si="5"/>
        <v>2.7467263227067504</v>
      </c>
      <c r="G24" s="7">
        <v>825</v>
      </c>
      <c r="H24" s="9">
        <v>825</v>
      </c>
      <c r="I24" s="7">
        <f t="shared" si="6"/>
        <v>11</v>
      </c>
      <c r="J24" s="9">
        <f t="shared" si="6"/>
        <v>11</v>
      </c>
      <c r="K24" s="7">
        <f t="shared" si="0"/>
        <v>814</v>
      </c>
      <c r="L24" s="9">
        <f t="shared" si="1"/>
        <v>814</v>
      </c>
    </row>
    <row r="25" spans="1:12" x14ac:dyDescent="0.25">
      <c r="A25" s="3">
        <f t="shared" si="2"/>
        <v>43905</v>
      </c>
      <c r="B25" s="3"/>
      <c r="C25" s="1">
        <v>1034</v>
      </c>
      <c r="D25" s="1">
        <f t="shared" si="3"/>
        <v>209</v>
      </c>
      <c r="E25" s="4">
        <f t="shared" si="4"/>
        <v>0.25333333333333335</v>
      </c>
      <c r="F25" s="4">
        <f t="shared" si="5"/>
        <v>3.0696488480480295</v>
      </c>
      <c r="G25" s="7">
        <v>1034</v>
      </c>
      <c r="H25" s="9">
        <v>1034</v>
      </c>
      <c r="I25" s="7">
        <f t="shared" si="6"/>
        <v>14</v>
      </c>
      <c r="J25" s="9">
        <f t="shared" si="6"/>
        <v>14</v>
      </c>
      <c r="K25" s="7">
        <f t="shared" si="0"/>
        <v>1020</v>
      </c>
      <c r="L25" s="9">
        <f t="shared" si="1"/>
        <v>1020</v>
      </c>
    </row>
    <row r="26" spans="1:12" x14ac:dyDescent="0.25">
      <c r="A26" s="3">
        <f t="shared" si="2"/>
        <v>43906</v>
      </c>
      <c r="B26" s="3"/>
      <c r="C26" s="1">
        <v>1321</v>
      </c>
      <c r="D26" s="1">
        <f t="shared" si="3"/>
        <v>287</v>
      </c>
      <c r="E26" s="4">
        <f t="shared" si="4"/>
        <v>0.27756286266924562</v>
      </c>
      <c r="F26" s="4">
        <f t="shared" si="5"/>
        <v>2.8297005751282156</v>
      </c>
      <c r="G26" s="7">
        <v>1321</v>
      </c>
      <c r="H26" s="9">
        <v>1321</v>
      </c>
      <c r="I26" s="7">
        <f t="shared" si="6"/>
        <v>19</v>
      </c>
      <c r="J26" s="9">
        <f t="shared" si="6"/>
        <v>19</v>
      </c>
      <c r="K26" s="7">
        <f t="shared" si="0"/>
        <v>1302</v>
      </c>
      <c r="L26" s="9">
        <f t="shared" si="1"/>
        <v>1302</v>
      </c>
    </row>
    <row r="27" spans="1:12" x14ac:dyDescent="0.25">
      <c r="A27" s="3">
        <f t="shared" si="2"/>
        <v>43907</v>
      </c>
      <c r="B27" s="3"/>
      <c r="C27" s="1">
        <v>1670</v>
      </c>
      <c r="D27" s="1">
        <f t="shared" si="3"/>
        <v>349</v>
      </c>
      <c r="E27" s="4">
        <f t="shared" si="4"/>
        <v>0.26419379258137776</v>
      </c>
      <c r="F27" s="4">
        <f t="shared" si="5"/>
        <v>2.9566760961607677</v>
      </c>
      <c r="G27" s="7">
        <v>1670</v>
      </c>
      <c r="H27" s="9">
        <v>1670</v>
      </c>
      <c r="I27" s="7">
        <f t="shared" si="6"/>
        <v>27</v>
      </c>
      <c r="J27" s="9">
        <f t="shared" si="6"/>
        <v>27</v>
      </c>
      <c r="K27" s="7">
        <f t="shared" si="0"/>
        <v>1643</v>
      </c>
      <c r="L27" s="9">
        <f t="shared" si="1"/>
        <v>1643</v>
      </c>
    </row>
    <row r="28" spans="1:12" x14ac:dyDescent="0.25">
      <c r="A28" s="3">
        <f t="shared" si="2"/>
        <v>43908</v>
      </c>
      <c r="B28" s="3"/>
      <c r="C28" s="1">
        <v>2092</v>
      </c>
      <c r="D28" s="1">
        <f t="shared" si="3"/>
        <v>422</v>
      </c>
      <c r="E28" s="4">
        <f t="shared" si="4"/>
        <v>0.25269461077844313</v>
      </c>
      <c r="F28" s="4">
        <f t="shared" si="5"/>
        <v>3.0765941285625051</v>
      </c>
      <c r="G28" s="7">
        <v>2092</v>
      </c>
      <c r="H28" s="9">
        <v>2092</v>
      </c>
      <c r="I28" s="7">
        <f t="shared" si="6"/>
        <v>40</v>
      </c>
      <c r="J28" s="9">
        <f t="shared" si="6"/>
        <v>40</v>
      </c>
      <c r="K28" s="7">
        <f t="shared" si="0"/>
        <v>2052</v>
      </c>
      <c r="L28" s="9">
        <f t="shared" si="1"/>
        <v>2052</v>
      </c>
    </row>
    <row r="29" spans="1:12" x14ac:dyDescent="0.25">
      <c r="A29" s="3">
        <f t="shared" si="2"/>
        <v>43909</v>
      </c>
      <c r="B29" s="3"/>
      <c r="C29" s="1">
        <v>2565</v>
      </c>
      <c r="D29" s="1">
        <f t="shared" si="3"/>
        <v>473</v>
      </c>
      <c r="E29" s="4">
        <f t="shared" si="4"/>
        <v>0.22609942638623326</v>
      </c>
      <c r="F29" s="4">
        <f t="shared" si="5"/>
        <v>3.4004818059651001</v>
      </c>
      <c r="G29" s="7">
        <v>2565</v>
      </c>
      <c r="H29" s="9">
        <v>2565</v>
      </c>
      <c r="I29" s="7">
        <f t="shared" si="6"/>
        <v>58</v>
      </c>
      <c r="J29" s="9">
        <f t="shared" si="6"/>
        <v>58</v>
      </c>
      <c r="K29" s="7">
        <f t="shared" si="0"/>
        <v>2507</v>
      </c>
      <c r="L29" s="9">
        <f t="shared" si="1"/>
        <v>2507</v>
      </c>
    </row>
    <row r="30" spans="1:12" x14ac:dyDescent="0.25">
      <c r="A30" s="3">
        <f t="shared" si="2"/>
        <v>43910</v>
      </c>
      <c r="B30" s="3"/>
      <c r="C30" s="1">
        <v>3104</v>
      </c>
      <c r="D30" s="1">
        <f t="shared" si="3"/>
        <v>539</v>
      </c>
      <c r="E30" s="4">
        <f>+(C30-C29)/C29</f>
        <v>0.2101364522417154</v>
      </c>
      <c r="F30" s="4">
        <f t="shared" si="5"/>
        <v>3.6341206347387209</v>
      </c>
      <c r="G30" s="7">
        <v>3104</v>
      </c>
      <c r="H30" s="9">
        <v>3104</v>
      </c>
      <c r="I30" s="7">
        <f t="shared" si="6"/>
        <v>79</v>
      </c>
      <c r="J30" s="9">
        <f t="shared" si="6"/>
        <v>79</v>
      </c>
      <c r="K30" s="7">
        <f t="shared" si="0"/>
        <v>3025</v>
      </c>
      <c r="L30" s="9">
        <f t="shared" si="1"/>
        <v>3025</v>
      </c>
    </row>
    <row r="31" spans="1:12" x14ac:dyDescent="0.25">
      <c r="A31" s="3">
        <f t="shared" si="2"/>
        <v>43911</v>
      </c>
      <c r="B31" s="3"/>
      <c r="C31" s="1">
        <v>3550</v>
      </c>
      <c r="D31" s="1">
        <f t="shared" ref="D31:D32" si="7">+C31-C30</f>
        <v>446</v>
      </c>
      <c r="E31" s="4">
        <f t="shared" ref="E31:E32" si="8">+(C31-C30)/C30</f>
        <v>0.14368556701030927</v>
      </c>
      <c r="F31" s="4">
        <f t="shared" si="5"/>
        <v>5.162876702256983</v>
      </c>
      <c r="G31" s="7">
        <v>3550</v>
      </c>
      <c r="H31" s="9">
        <v>3550</v>
      </c>
      <c r="I31" s="7">
        <f t="shared" si="6"/>
        <v>96</v>
      </c>
      <c r="J31" s="9">
        <f t="shared" si="6"/>
        <v>96</v>
      </c>
      <c r="K31" s="7">
        <f t="shared" si="0"/>
        <v>3454</v>
      </c>
      <c r="L31" s="9">
        <f t="shared" si="1"/>
        <v>3454</v>
      </c>
    </row>
    <row r="32" spans="1:12" x14ac:dyDescent="0.25">
      <c r="A32" s="3">
        <f t="shared" si="2"/>
        <v>43912</v>
      </c>
      <c r="B32" s="3"/>
      <c r="C32" s="1">
        <v>4186</v>
      </c>
      <c r="D32" s="1">
        <f t="shared" si="7"/>
        <v>636</v>
      </c>
      <c r="E32" s="4">
        <f t="shared" si="8"/>
        <v>0.17915492957746479</v>
      </c>
      <c r="F32" s="4">
        <f t="shared" si="5"/>
        <v>4.206040693349796</v>
      </c>
      <c r="G32" s="7">
        <v>4186</v>
      </c>
      <c r="H32" s="9">
        <v>4186</v>
      </c>
      <c r="I32" s="7">
        <f t="shared" si="6"/>
        <v>127</v>
      </c>
      <c r="J32" s="9">
        <f t="shared" si="6"/>
        <v>127</v>
      </c>
      <c r="K32" s="7">
        <f t="shared" si="0"/>
        <v>4059</v>
      </c>
      <c r="L32" s="9">
        <f t="shared" si="1"/>
        <v>4059</v>
      </c>
    </row>
    <row r="33" spans="1:12" x14ac:dyDescent="0.25">
      <c r="A33" s="3">
        <f>+A32+1</f>
        <v>43913</v>
      </c>
      <c r="B33" s="3"/>
      <c r="C33" s="1">
        <v>5001</v>
      </c>
      <c r="D33" s="1">
        <f t="shared" ref="D33" si="9">+C33-C32</f>
        <v>815</v>
      </c>
      <c r="E33" s="4">
        <f t="shared" ref="E33" si="10">+(C33-C32)/C32</f>
        <v>0.19469660774008601</v>
      </c>
      <c r="F33" s="4">
        <f t="shared" si="5"/>
        <v>3.896443542733826</v>
      </c>
      <c r="G33" s="7">
        <v>5001</v>
      </c>
      <c r="H33" s="9">
        <v>5001</v>
      </c>
      <c r="I33" s="7">
        <f t="shared" si="6"/>
        <v>152</v>
      </c>
      <c r="J33" s="9">
        <f t="shared" si="6"/>
        <v>152</v>
      </c>
      <c r="K33" s="7">
        <f t="shared" si="0"/>
        <v>4849</v>
      </c>
      <c r="L33" s="9">
        <f t="shared" si="1"/>
        <v>4849</v>
      </c>
    </row>
    <row r="34" spans="1:12" x14ac:dyDescent="0.25">
      <c r="A34" s="3">
        <f t="shared" ref="A34:A97" si="11">+A33+1</f>
        <v>43914</v>
      </c>
      <c r="B34" s="3"/>
      <c r="C34" s="1">
        <v>5799</v>
      </c>
      <c r="D34" s="1">
        <f t="shared" ref="D34:D35" si="12">+C34-C33</f>
        <v>798</v>
      </c>
      <c r="E34" s="4">
        <f t="shared" ref="E34:E35" si="13">+(C34-C33)/C33</f>
        <v>0.15956808638272346</v>
      </c>
      <c r="F34" s="4">
        <f t="shared" si="5"/>
        <v>4.6819212006508639</v>
      </c>
      <c r="G34" s="7">
        <v>5799</v>
      </c>
      <c r="H34" s="9">
        <v>5799</v>
      </c>
      <c r="I34" s="7">
        <f t="shared" si="6"/>
        <v>217</v>
      </c>
      <c r="J34" s="9">
        <f t="shared" si="6"/>
        <v>217</v>
      </c>
      <c r="K34" s="7">
        <f t="shared" si="0"/>
        <v>5582</v>
      </c>
      <c r="L34" s="9">
        <f t="shared" si="1"/>
        <v>5582</v>
      </c>
    </row>
    <row r="35" spans="1:12" x14ac:dyDescent="0.25">
      <c r="A35" s="3">
        <f t="shared" si="11"/>
        <v>43915</v>
      </c>
      <c r="B35" s="3"/>
      <c r="C35" s="1">
        <v>6456</v>
      </c>
      <c r="D35" s="1">
        <f t="shared" si="12"/>
        <v>657</v>
      </c>
      <c r="E35" s="4">
        <f t="shared" si="13"/>
        <v>0.11329539575788929</v>
      </c>
      <c r="F35" s="4">
        <f t="shared" si="5"/>
        <v>6.4584279887172169</v>
      </c>
      <c r="G35" s="7">
        <v>6456</v>
      </c>
      <c r="H35" s="9">
        <v>6456</v>
      </c>
      <c r="I35" s="7">
        <f t="shared" si="6"/>
        <v>323</v>
      </c>
      <c r="J35" s="9">
        <f t="shared" si="6"/>
        <v>323</v>
      </c>
      <c r="K35" s="7">
        <f t="shared" si="0"/>
        <v>6133</v>
      </c>
      <c r="L35" s="9">
        <f t="shared" si="1"/>
        <v>6133</v>
      </c>
    </row>
    <row r="36" spans="1:12" x14ac:dyDescent="0.25">
      <c r="A36" s="3">
        <f t="shared" si="11"/>
        <v>43916</v>
      </c>
      <c r="B36" s="3"/>
      <c r="C36" s="1">
        <v>7417</v>
      </c>
      <c r="D36" s="1">
        <f t="shared" ref="D36" si="14">+C36-C35</f>
        <v>961</v>
      </c>
      <c r="E36" s="4">
        <f t="shared" ref="E36" si="15">+(C36-C35)/C35</f>
        <v>0.14885377942998762</v>
      </c>
      <c r="F36" s="4">
        <f t="shared" si="5"/>
        <v>4.9951249977915086</v>
      </c>
      <c r="G36" s="7">
        <v>7417</v>
      </c>
      <c r="H36" s="9">
        <v>7417</v>
      </c>
      <c r="I36" s="7">
        <f t="shared" si="6"/>
        <v>451</v>
      </c>
      <c r="J36" s="9">
        <f t="shared" si="6"/>
        <v>451</v>
      </c>
      <c r="K36" s="7">
        <f t="shared" si="0"/>
        <v>6966</v>
      </c>
      <c r="L36" s="9">
        <f t="shared" si="1"/>
        <v>6966</v>
      </c>
    </row>
    <row r="37" spans="1:12" x14ac:dyDescent="0.25">
      <c r="A37" s="3">
        <f t="shared" si="11"/>
        <v>43917</v>
      </c>
      <c r="B37" s="3"/>
      <c r="C37" s="1">
        <v>8210</v>
      </c>
      <c r="D37" s="1">
        <f t="shared" ref="D37" si="16">+C37-C36</f>
        <v>793</v>
      </c>
      <c r="E37" s="4">
        <f t="shared" ref="E37" si="17">+(C37-C36)/C36</f>
        <v>0.10691654307671565</v>
      </c>
      <c r="F37" s="4">
        <f t="shared" si="5"/>
        <v>6.823774848236619</v>
      </c>
      <c r="G37" s="7">
        <v>8210</v>
      </c>
      <c r="H37" s="9">
        <v>8210</v>
      </c>
      <c r="I37" s="7">
        <f t="shared" si="6"/>
        <v>641</v>
      </c>
      <c r="J37" s="9">
        <f t="shared" si="6"/>
        <v>641</v>
      </c>
      <c r="K37" s="7">
        <f t="shared" si="0"/>
        <v>7569</v>
      </c>
      <c r="L37" s="9">
        <f t="shared" si="1"/>
        <v>7569</v>
      </c>
    </row>
    <row r="38" spans="1:12" x14ac:dyDescent="0.25">
      <c r="A38" s="3">
        <f t="shared" si="11"/>
        <v>43918</v>
      </c>
      <c r="B38" s="3"/>
      <c r="C38" s="1">
        <v>8759</v>
      </c>
      <c r="D38" s="1">
        <f>+C38-C37</f>
        <v>549</v>
      </c>
      <c r="E38" s="4">
        <f t="shared" ref="E38" si="18">+(C38-C37)/C37</f>
        <v>6.6869671132764916E-2</v>
      </c>
      <c r="F38" s="4">
        <f t="shared" si="5"/>
        <v>10.70847859723947</v>
      </c>
      <c r="G38" s="7">
        <v>8759</v>
      </c>
      <c r="H38" s="9">
        <v>8759</v>
      </c>
      <c r="I38" s="7">
        <f t="shared" si="6"/>
        <v>825</v>
      </c>
      <c r="J38" s="9">
        <f t="shared" si="6"/>
        <v>825</v>
      </c>
      <c r="K38" s="7">
        <f t="shared" si="0"/>
        <v>7934</v>
      </c>
      <c r="L38" s="9">
        <f t="shared" si="1"/>
        <v>7934</v>
      </c>
    </row>
    <row r="39" spans="1:12" x14ac:dyDescent="0.25">
      <c r="A39" s="3">
        <f t="shared" si="11"/>
        <v>43919</v>
      </c>
      <c r="B39" s="3"/>
      <c r="C39" s="1">
        <v>9216</v>
      </c>
      <c r="D39" s="1">
        <f t="shared" ref="D39:D44" si="19">+C39-C38</f>
        <v>457</v>
      </c>
      <c r="E39" s="4">
        <f t="shared" ref="E39:E41" si="20">+(C39-C38)/C38</f>
        <v>5.2174905811165656E-2</v>
      </c>
      <c r="F39" s="4">
        <f t="shared" ref="F39:F41" si="21">+LOG(2)/LOG(1+E39)</f>
        <v>13.628704136871452</v>
      </c>
      <c r="G39" s="7">
        <v>9216</v>
      </c>
      <c r="H39" s="9">
        <v>9216</v>
      </c>
      <c r="I39" s="7">
        <f t="shared" si="6"/>
        <v>1034</v>
      </c>
      <c r="J39" s="9">
        <f t="shared" si="6"/>
        <v>1034</v>
      </c>
      <c r="K39" s="7">
        <f t="shared" si="0"/>
        <v>8182</v>
      </c>
      <c r="L39" s="9">
        <f t="shared" si="1"/>
        <v>8182</v>
      </c>
    </row>
    <row r="40" spans="1:12" x14ac:dyDescent="0.25">
      <c r="A40" s="3">
        <f t="shared" si="11"/>
        <v>43920</v>
      </c>
      <c r="B40" s="3"/>
      <c r="C40" s="1">
        <v>9909</v>
      </c>
      <c r="D40" s="1">
        <f t="shared" si="19"/>
        <v>693</v>
      </c>
      <c r="E40" s="4">
        <f t="shared" si="20"/>
        <v>7.51953125E-2</v>
      </c>
      <c r="F40" s="4">
        <f t="shared" si="21"/>
        <v>9.5603433685718908</v>
      </c>
      <c r="G40" s="7">
        <v>9909</v>
      </c>
      <c r="H40" s="9">
        <v>9909</v>
      </c>
      <c r="I40" s="7">
        <f t="shared" si="6"/>
        <v>1321</v>
      </c>
      <c r="J40" s="9">
        <f t="shared" si="6"/>
        <v>1321</v>
      </c>
      <c r="K40" s="7">
        <f t="shared" si="0"/>
        <v>8588</v>
      </c>
      <c r="L40" s="9">
        <f t="shared" si="1"/>
        <v>8588</v>
      </c>
    </row>
    <row r="41" spans="1:12" x14ac:dyDescent="0.25">
      <c r="A41" s="3">
        <f t="shared" si="11"/>
        <v>43921</v>
      </c>
      <c r="B41" s="3"/>
      <c r="C41" s="1">
        <v>10454</v>
      </c>
      <c r="D41" s="1">
        <f t="shared" si="19"/>
        <v>545</v>
      </c>
      <c r="E41" s="4">
        <f t="shared" si="20"/>
        <v>5.5000504591785244E-2</v>
      </c>
      <c r="F41" s="4">
        <f t="shared" si="21"/>
        <v>12.946041463733428</v>
      </c>
      <c r="G41" s="7">
        <v>10454</v>
      </c>
      <c r="H41" s="9">
        <v>10454</v>
      </c>
      <c r="I41" s="7">
        <f t="shared" si="6"/>
        <v>1670</v>
      </c>
      <c r="J41" s="9">
        <f t="shared" si="6"/>
        <v>1670</v>
      </c>
      <c r="K41" s="7">
        <f t="shared" si="0"/>
        <v>8784</v>
      </c>
      <c r="L41" s="9">
        <f t="shared" si="1"/>
        <v>8784</v>
      </c>
    </row>
    <row r="42" spans="1:12" x14ac:dyDescent="0.25">
      <c r="A42" s="3">
        <f t="shared" si="11"/>
        <v>43922</v>
      </c>
      <c r="B42" s="3"/>
      <c r="C42" s="1">
        <v>10927</v>
      </c>
      <c r="D42" s="1">
        <f t="shared" si="19"/>
        <v>473</v>
      </c>
      <c r="E42" s="4">
        <f t="shared" ref="E42" si="22">+(C42-C41)/C41</f>
        <v>4.5245838913334606E-2</v>
      </c>
      <c r="F42" s="4">
        <f t="shared" ref="F42" si="23">+LOG(2)/LOG(1+E42)</f>
        <v>15.663596061161874</v>
      </c>
      <c r="G42" s="7">
        <v>10927</v>
      </c>
      <c r="H42" s="9">
        <v>10927</v>
      </c>
      <c r="I42" s="7">
        <f t="shared" si="6"/>
        <v>2092</v>
      </c>
      <c r="J42" s="9">
        <f t="shared" si="6"/>
        <v>2092</v>
      </c>
      <c r="K42" s="7">
        <f t="shared" si="0"/>
        <v>8835</v>
      </c>
      <c r="L42" s="9">
        <f t="shared" si="1"/>
        <v>8835</v>
      </c>
    </row>
    <row r="43" spans="1:12" x14ac:dyDescent="0.25">
      <c r="A43" s="3">
        <f t="shared" si="11"/>
        <v>43923</v>
      </c>
      <c r="B43" s="3"/>
      <c r="C43" s="1">
        <v>11287</v>
      </c>
      <c r="D43" s="1">
        <f t="shared" si="19"/>
        <v>360</v>
      </c>
      <c r="E43" s="4">
        <f t="shared" ref="E43" si="24">+(C43-C42)/C42</f>
        <v>3.2945913791525581E-2</v>
      </c>
      <c r="F43" s="4">
        <f t="shared" ref="F43" si="25">+LOG(2)/LOG(1+E43)</f>
        <v>21.383643607872962</v>
      </c>
      <c r="G43" s="7">
        <v>11287</v>
      </c>
      <c r="H43" s="9">
        <v>11287</v>
      </c>
      <c r="I43" s="7">
        <f t="shared" si="6"/>
        <v>2565</v>
      </c>
      <c r="J43" s="9">
        <f t="shared" si="6"/>
        <v>2565</v>
      </c>
      <c r="K43" s="7">
        <f t="shared" si="0"/>
        <v>8722</v>
      </c>
      <c r="L43" s="9">
        <f t="shared" si="1"/>
        <v>8722</v>
      </c>
    </row>
    <row r="44" spans="1:12" x14ac:dyDescent="0.25">
      <c r="A44" s="3">
        <f t="shared" si="11"/>
        <v>43924</v>
      </c>
      <c r="B44" s="3"/>
      <c r="C44" s="1">
        <v>11625</v>
      </c>
      <c r="D44" s="1">
        <f t="shared" si="19"/>
        <v>338</v>
      </c>
      <c r="E44" s="4">
        <f t="shared" ref="E44" si="26">+(C44-C43)/C43</f>
        <v>2.994595552405422E-2</v>
      </c>
      <c r="F44" s="4">
        <f t="shared" ref="F44" si="27">+LOG(2)/LOG(1+E44)</f>
        <v>23.491473484362022</v>
      </c>
      <c r="G44" s="7">
        <v>11625</v>
      </c>
      <c r="H44" s="9">
        <v>11625</v>
      </c>
      <c r="I44" s="7">
        <f t="shared" si="6"/>
        <v>3104</v>
      </c>
      <c r="J44" s="9">
        <f t="shared" si="6"/>
        <v>3104</v>
      </c>
      <c r="K44" s="7">
        <f t="shared" si="0"/>
        <v>8521</v>
      </c>
      <c r="L44" s="9">
        <f t="shared" si="1"/>
        <v>8521</v>
      </c>
    </row>
    <row r="45" spans="1:12" x14ac:dyDescent="0.25">
      <c r="A45" s="3">
        <f t="shared" si="11"/>
        <v>43925</v>
      </c>
      <c r="B45" s="3"/>
      <c r="C45" s="1">
        <v>11963</v>
      </c>
      <c r="D45" s="1">
        <f t="shared" ref="D45" si="28">+C45-C44</f>
        <v>338</v>
      </c>
      <c r="E45" s="4">
        <f t="shared" ref="E45" si="29">+(C45-C44)/C44</f>
        <v>2.9075268817204302E-2</v>
      </c>
      <c r="F45" s="4">
        <f t="shared" ref="F45" si="30">+LOG(2)/LOG(1+E45)</f>
        <v>24.184669514066115</v>
      </c>
      <c r="G45" s="7">
        <v>11963</v>
      </c>
      <c r="H45" s="9">
        <v>11963</v>
      </c>
      <c r="I45" s="7">
        <f t="shared" si="6"/>
        <v>3550</v>
      </c>
      <c r="J45" s="9">
        <f t="shared" si="6"/>
        <v>3550</v>
      </c>
      <c r="K45" s="7">
        <f t="shared" si="0"/>
        <v>8413</v>
      </c>
      <c r="L45" s="9">
        <f t="shared" si="1"/>
        <v>8413</v>
      </c>
    </row>
    <row r="46" spans="1:12" x14ac:dyDescent="0.25">
      <c r="A46" s="3">
        <f t="shared" si="11"/>
        <v>43926</v>
      </c>
      <c r="B46" s="3"/>
      <c r="G46" s="7">
        <v>11963</v>
      </c>
      <c r="H46" s="9">
        <f>+H45*(1.03)</f>
        <v>12321.89</v>
      </c>
      <c r="I46" s="7">
        <f t="shared" si="6"/>
        <v>4186</v>
      </c>
      <c r="J46" s="9">
        <f t="shared" si="6"/>
        <v>4186</v>
      </c>
      <c r="K46" s="7">
        <f t="shared" si="0"/>
        <v>7777</v>
      </c>
      <c r="L46" s="9">
        <f t="shared" si="1"/>
        <v>8135.8899999999994</v>
      </c>
    </row>
    <row r="47" spans="1:12" x14ac:dyDescent="0.25">
      <c r="A47" s="3">
        <f t="shared" si="11"/>
        <v>43927</v>
      </c>
      <c r="B47" s="3"/>
      <c r="G47" s="7">
        <v>11963</v>
      </c>
      <c r="H47" s="9">
        <f t="shared" ref="H47:H97" si="31">+H46*(1.03)</f>
        <v>12691.546699999999</v>
      </c>
      <c r="I47" s="7">
        <f t="shared" si="6"/>
        <v>5001</v>
      </c>
      <c r="J47" s="9">
        <f t="shared" si="6"/>
        <v>5001</v>
      </c>
      <c r="K47" s="7">
        <f t="shared" si="0"/>
        <v>6962</v>
      </c>
      <c r="L47" s="9">
        <f t="shared" si="1"/>
        <v>7690.546699999999</v>
      </c>
    </row>
    <row r="48" spans="1:12" x14ac:dyDescent="0.25">
      <c r="A48" s="3">
        <f t="shared" si="11"/>
        <v>43928</v>
      </c>
      <c r="B48" s="3"/>
      <c r="G48" s="7">
        <v>11963</v>
      </c>
      <c r="H48" s="9">
        <f t="shared" si="31"/>
        <v>13072.293100999999</v>
      </c>
      <c r="I48" s="7">
        <f t="shared" si="6"/>
        <v>5799</v>
      </c>
      <c r="J48" s="9">
        <f t="shared" si="6"/>
        <v>5799</v>
      </c>
      <c r="K48" s="7">
        <f t="shared" si="0"/>
        <v>6164</v>
      </c>
      <c r="L48" s="9">
        <f t="shared" si="1"/>
        <v>7273.2931009999993</v>
      </c>
    </row>
    <row r="49" spans="1:15" x14ac:dyDescent="0.25">
      <c r="A49" s="3">
        <f t="shared" si="11"/>
        <v>43929</v>
      </c>
      <c r="B49" s="3"/>
      <c r="G49" s="7">
        <v>11963</v>
      </c>
      <c r="H49" s="9">
        <f t="shared" si="31"/>
        <v>13464.461894029999</v>
      </c>
      <c r="I49" s="7">
        <f t="shared" si="6"/>
        <v>6456</v>
      </c>
      <c r="J49" s="9">
        <f t="shared" si="6"/>
        <v>6456</v>
      </c>
      <c r="K49" s="7">
        <f t="shared" si="0"/>
        <v>5507</v>
      </c>
      <c r="L49" s="9">
        <f t="shared" si="1"/>
        <v>7008.4618940299988</v>
      </c>
    </row>
    <row r="50" spans="1:15" x14ac:dyDescent="0.25">
      <c r="A50" s="3">
        <f t="shared" si="11"/>
        <v>43930</v>
      </c>
      <c r="B50" s="3"/>
      <c r="G50" s="7">
        <v>11963</v>
      </c>
      <c r="H50" s="9">
        <f t="shared" si="31"/>
        <v>13868.395750850899</v>
      </c>
      <c r="I50" s="7">
        <f t="shared" si="6"/>
        <v>7417</v>
      </c>
      <c r="J50" s="9">
        <f t="shared" si="6"/>
        <v>7417</v>
      </c>
      <c r="K50" s="7">
        <f t="shared" si="0"/>
        <v>4546</v>
      </c>
      <c r="L50" s="9">
        <f t="shared" si="1"/>
        <v>6451.3957508508993</v>
      </c>
    </row>
    <row r="51" spans="1:15" x14ac:dyDescent="0.25">
      <c r="A51" s="3">
        <f t="shared" si="11"/>
        <v>43931</v>
      </c>
      <c r="B51" s="3"/>
      <c r="G51" s="7">
        <v>11963</v>
      </c>
      <c r="H51" s="9">
        <f t="shared" si="31"/>
        <v>14284.447623376427</v>
      </c>
      <c r="I51" s="7">
        <f t="shared" si="6"/>
        <v>8210</v>
      </c>
      <c r="J51" s="9">
        <f t="shared" si="6"/>
        <v>8210</v>
      </c>
      <c r="K51" s="7">
        <f t="shared" si="0"/>
        <v>3753</v>
      </c>
      <c r="L51" s="9">
        <f t="shared" si="1"/>
        <v>6074.4476233764271</v>
      </c>
    </row>
    <row r="52" spans="1:15" x14ac:dyDescent="0.25">
      <c r="A52" s="3">
        <f t="shared" si="11"/>
        <v>43932</v>
      </c>
      <c r="B52" s="3"/>
      <c r="G52" s="7">
        <v>11963</v>
      </c>
      <c r="H52" s="9">
        <f t="shared" si="31"/>
        <v>14712.981052077721</v>
      </c>
      <c r="I52" s="7">
        <f t="shared" si="6"/>
        <v>8759</v>
      </c>
      <c r="J52" s="9">
        <f t="shared" si="6"/>
        <v>8759</v>
      </c>
      <c r="K52" s="7">
        <f t="shared" si="0"/>
        <v>3204</v>
      </c>
      <c r="L52" s="9">
        <f t="shared" si="1"/>
        <v>5953.981052077721</v>
      </c>
    </row>
    <row r="53" spans="1:15" x14ac:dyDescent="0.25">
      <c r="A53" s="3">
        <f t="shared" si="11"/>
        <v>43933</v>
      </c>
      <c r="B53" s="3"/>
      <c r="G53" s="7">
        <v>11963</v>
      </c>
      <c r="H53" s="9">
        <f t="shared" si="31"/>
        <v>15154.370483640054</v>
      </c>
      <c r="I53" s="7">
        <f t="shared" si="6"/>
        <v>9216</v>
      </c>
      <c r="J53" s="9">
        <f t="shared" si="6"/>
        <v>9216</v>
      </c>
      <c r="K53" s="7">
        <f t="shared" si="0"/>
        <v>2747</v>
      </c>
      <c r="L53" s="9">
        <f t="shared" si="1"/>
        <v>5938.3704836400539</v>
      </c>
    </row>
    <row r="54" spans="1:15" x14ac:dyDescent="0.25">
      <c r="A54" s="3">
        <f t="shared" si="11"/>
        <v>43934</v>
      </c>
      <c r="B54" s="3"/>
      <c r="G54" s="7">
        <v>11963</v>
      </c>
      <c r="H54" s="9">
        <f t="shared" si="31"/>
        <v>15609.001598149256</v>
      </c>
      <c r="I54" s="7">
        <f t="shared" si="6"/>
        <v>9909</v>
      </c>
      <c r="J54" s="9">
        <f t="shared" si="6"/>
        <v>9909</v>
      </c>
      <c r="K54" s="7">
        <f t="shared" si="0"/>
        <v>2054</v>
      </c>
      <c r="L54" s="9">
        <f t="shared" si="1"/>
        <v>5700.0015981492561</v>
      </c>
    </row>
    <row r="55" spans="1:15" x14ac:dyDescent="0.25">
      <c r="A55" s="3">
        <f t="shared" si="11"/>
        <v>43935</v>
      </c>
      <c r="B55" s="3"/>
      <c r="G55" s="7">
        <v>11963</v>
      </c>
      <c r="H55" s="9">
        <f t="shared" si="31"/>
        <v>16077.271646093734</v>
      </c>
      <c r="I55" s="7">
        <f t="shared" si="6"/>
        <v>10454</v>
      </c>
      <c r="J55" s="9">
        <f t="shared" si="6"/>
        <v>10454</v>
      </c>
      <c r="K55" s="7">
        <f t="shared" si="0"/>
        <v>1509</v>
      </c>
      <c r="L55" s="9">
        <f t="shared" si="1"/>
        <v>5623.2716460937336</v>
      </c>
    </row>
    <row r="56" spans="1:15" x14ac:dyDescent="0.25">
      <c r="A56" s="3">
        <f t="shared" si="11"/>
        <v>43936</v>
      </c>
      <c r="B56" s="3"/>
      <c r="G56" s="7">
        <v>11963</v>
      </c>
      <c r="H56" s="9">
        <f t="shared" si="31"/>
        <v>16559.589795476546</v>
      </c>
      <c r="I56" s="7">
        <f t="shared" si="6"/>
        <v>10927</v>
      </c>
      <c r="J56" s="9">
        <f t="shared" si="6"/>
        <v>10927</v>
      </c>
      <c r="K56" s="7">
        <f t="shared" si="0"/>
        <v>1036</v>
      </c>
      <c r="L56" s="9">
        <f t="shared" si="1"/>
        <v>5632.589795476546</v>
      </c>
    </row>
    <row r="57" spans="1:15" x14ac:dyDescent="0.25">
      <c r="A57" s="3">
        <f t="shared" si="11"/>
        <v>43937</v>
      </c>
      <c r="B57" s="3"/>
      <c r="G57" s="7">
        <v>11963</v>
      </c>
      <c r="H57" s="9">
        <f t="shared" si="31"/>
        <v>17056.377489340844</v>
      </c>
      <c r="I57" s="7">
        <f t="shared" si="6"/>
        <v>11287</v>
      </c>
      <c r="J57" s="9">
        <f t="shared" si="6"/>
        <v>11287</v>
      </c>
      <c r="K57" s="7">
        <f t="shared" si="0"/>
        <v>676</v>
      </c>
      <c r="L57" s="9">
        <f t="shared" si="1"/>
        <v>5769.3774893408445</v>
      </c>
    </row>
    <row r="58" spans="1:15" x14ac:dyDescent="0.25">
      <c r="A58" s="3">
        <f t="shared" si="11"/>
        <v>43938</v>
      </c>
      <c r="B58" s="3"/>
      <c r="G58" s="7">
        <v>11963</v>
      </c>
      <c r="H58" s="9">
        <f t="shared" si="31"/>
        <v>17568.06881402107</v>
      </c>
      <c r="I58" s="7">
        <f t="shared" si="6"/>
        <v>11625</v>
      </c>
      <c r="J58" s="9">
        <f t="shared" si="6"/>
        <v>11625</v>
      </c>
      <c r="K58" s="7">
        <f t="shared" si="0"/>
        <v>338</v>
      </c>
      <c r="L58" s="9">
        <f t="shared" si="1"/>
        <v>5943.0688140210696</v>
      </c>
      <c r="N58" s="3"/>
      <c r="O58" s="3"/>
    </row>
    <row r="59" spans="1:15" x14ac:dyDescent="0.25">
      <c r="A59" s="3">
        <f t="shared" si="11"/>
        <v>43939</v>
      </c>
      <c r="B59" s="3"/>
      <c r="G59" s="7">
        <v>11963</v>
      </c>
      <c r="H59" s="9">
        <f t="shared" si="31"/>
        <v>18095.110878441701</v>
      </c>
      <c r="I59" s="7">
        <f t="shared" si="6"/>
        <v>11963</v>
      </c>
      <c r="J59" s="9">
        <f t="shared" si="6"/>
        <v>11963</v>
      </c>
      <c r="K59" s="7">
        <f t="shared" si="0"/>
        <v>0</v>
      </c>
      <c r="L59" s="9">
        <f t="shared" si="1"/>
        <v>6132.1108784417011</v>
      </c>
      <c r="N59" s="3"/>
      <c r="O59" s="3"/>
    </row>
    <row r="60" spans="1:15" x14ac:dyDescent="0.25">
      <c r="A60" s="3">
        <f t="shared" si="11"/>
        <v>43940</v>
      </c>
      <c r="B60" s="3"/>
      <c r="G60" s="7">
        <v>11963</v>
      </c>
      <c r="H60" s="9">
        <f t="shared" si="31"/>
        <v>18637.964204794953</v>
      </c>
      <c r="I60" s="7">
        <f t="shared" si="6"/>
        <v>11963</v>
      </c>
      <c r="J60" s="9">
        <f t="shared" si="6"/>
        <v>12321.89</v>
      </c>
      <c r="K60" s="7">
        <f t="shared" si="0"/>
        <v>0</v>
      </c>
      <c r="L60" s="9">
        <f t="shared" si="1"/>
        <v>6316.0742047949534</v>
      </c>
      <c r="N60" s="6"/>
    </row>
    <row r="61" spans="1:15" x14ac:dyDescent="0.25">
      <c r="A61" s="3">
        <f t="shared" si="11"/>
        <v>43941</v>
      </c>
      <c r="B61" s="3"/>
      <c r="G61" s="7">
        <v>11963</v>
      </c>
      <c r="H61" s="9">
        <f t="shared" si="31"/>
        <v>19197.103130938802</v>
      </c>
      <c r="I61" s="7">
        <f t="shared" si="6"/>
        <v>11963</v>
      </c>
      <c r="J61" s="9">
        <f t="shared" si="6"/>
        <v>12691.546699999999</v>
      </c>
      <c r="K61" s="7">
        <f t="shared" si="0"/>
        <v>0</v>
      </c>
      <c r="L61" s="9">
        <f t="shared" si="1"/>
        <v>6505.5564309388028</v>
      </c>
    </row>
    <row r="62" spans="1:15" x14ac:dyDescent="0.25">
      <c r="A62" s="3">
        <f t="shared" si="11"/>
        <v>43942</v>
      </c>
      <c r="B62" s="3"/>
      <c r="G62" s="7">
        <v>11963</v>
      </c>
      <c r="H62" s="9">
        <f t="shared" si="31"/>
        <v>19773.016224866966</v>
      </c>
      <c r="I62" s="7">
        <f t="shared" si="6"/>
        <v>11963</v>
      </c>
      <c r="J62" s="9">
        <f t="shared" si="6"/>
        <v>13072.293100999999</v>
      </c>
      <c r="K62" s="7">
        <f t="shared" si="0"/>
        <v>0</v>
      </c>
      <c r="L62" s="9">
        <f t="shared" si="1"/>
        <v>6700.7231238669665</v>
      </c>
    </row>
    <row r="63" spans="1:15" x14ac:dyDescent="0.25">
      <c r="A63" s="3">
        <f t="shared" si="11"/>
        <v>43943</v>
      </c>
      <c r="B63" s="3"/>
      <c r="G63" s="7">
        <v>11963</v>
      </c>
      <c r="H63" s="9">
        <f t="shared" si="31"/>
        <v>20366.206711612977</v>
      </c>
      <c r="I63" s="7">
        <f t="shared" si="6"/>
        <v>11963</v>
      </c>
      <c r="J63" s="9">
        <f t="shared" si="6"/>
        <v>13464.461894029999</v>
      </c>
      <c r="K63" s="7">
        <f t="shared" si="0"/>
        <v>0</v>
      </c>
      <c r="L63" s="9">
        <f t="shared" si="1"/>
        <v>6901.7448175829777</v>
      </c>
    </row>
    <row r="64" spans="1:15" x14ac:dyDescent="0.25">
      <c r="A64" s="3">
        <f t="shared" si="11"/>
        <v>43944</v>
      </c>
      <c r="B64" s="3"/>
      <c r="G64" s="7">
        <v>11963</v>
      </c>
      <c r="H64" s="9">
        <f t="shared" si="31"/>
        <v>20977.192912961367</v>
      </c>
      <c r="I64" s="7">
        <f t="shared" si="6"/>
        <v>11963</v>
      </c>
      <c r="J64" s="9">
        <f t="shared" si="6"/>
        <v>13868.395750850899</v>
      </c>
      <c r="K64" s="7">
        <f t="shared" si="0"/>
        <v>0</v>
      </c>
      <c r="L64" s="9">
        <f t="shared" si="1"/>
        <v>7108.797162110468</v>
      </c>
    </row>
    <row r="65" spans="1:12" x14ac:dyDescent="0.25">
      <c r="A65" s="3">
        <f t="shared" si="11"/>
        <v>43945</v>
      </c>
      <c r="B65" s="3"/>
      <c r="G65" s="7">
        <v>11963</v>
      </c>
      <c r="H65" s="9">
        <f t="shared" si="31"/>
        <v>21606.508700350209</v>
      </c>
      <c r="I65" s="7">
        <f t="shared" si="6"/>
        <v>11963</v>
      </c>
      <c r="J65" s="9">
        <f t="shared" si="6"/>
        <v>14284.447623376427</v>
      </c>
      <c r="K65" s="7">
        <f t="shared" si="0"/>
        <v>0</v>
      </c>
      <c r="L65" s="9">
        <f t="shared" si="1"/>
        <v>7322.0610769737814</v>
      </c>
    </row>
    <row r="66" spans="1:12" x14ac:dyDescent="0.25">
      <c r="A66" s="3">
        <f t="shared" si="11"/>
        <v>43946</v>
      </c>
      <c r="B66" s="3"/>
      <c r="G66" s="7">
        <v>11963</v>
      </c>
      <c r="H66" s="9">
        <f t="shared" si="31"/>
        <v>22254.703961360716</v>
      </c>
      <c r="I66" s="7">
        <f t="shared" si="6"/>
        <v>11963</v>
      </c>
      <c r="J66" s="9">
        <f t="shared" si="6"/>
        <v>14712.981052077721</v>
      </c>
      <c r="K66" s="7">
        <f t="shared" si="0"/>
        <v>0</v>
      </c>
      <c r="L66" s="9">
        <f t="shared" si="1"/>
        <v>7541.7229092829948</v>
      </c>
    </row>
    <row r="67" spans="1:12" x14ac:dyDescent="0.25">
      <c r="A67" s="3">
        <f t="shared" si="11"/>
        <v>43947</v>
      </c>
      <c r="B67" s="3"/>
      <c r="G67" s="7">
        <v>11963</v>
      </c>
      <c r="H67" s="9">
        <f t="shared" si="31"/>
        <v>22922.34508020154</v>
      </c>
      <c r="I67" s="7">
        <f t="shared" si="6"/>
        <v>11963</v>
      </c>
      <c r="J67" s="9">
        <f t="shared" si="6"/>
        <v>15154.370483640054</v>
      </c>
      <c r="K67" s="7">
        <f t="shared" si="0"/>
        <v>0</v>
      </c>
      <c r="L67" s="9">
        <f t="shared" si="1"/>
        <v>7767.9745965614857</v>
      </c>
    </row>
    <row r="68" spans="1:12" x14ac:dyDescent="0.25">
      <c r="A68" s="3">
        <f t="shared" si="11"/>
        <v>43948</v>
      </c>
      <c r="B68" s="3"/>
      <c r="G68" s="7">
        <v>11963</v>
      </c>
      <c r="H68" s="9">
        <f t="shared" si="31"/>
        <v>23610.015432607586</v>
      </c>
      <c r="I68" s="7">
        <f t="shared" si="6"/>
        <v>11963</v>
      </c>
      <c r="J68" s="9">
        <f t="shared" si="6"/>
        <v>15609.001598149256</v>
      </c>
      <c r="K68" s="7">
        <f t="shared" si="0"/>
        <v>0</v>
      </c>
      <c r="L68" s="9">
        <f t="shared" si="1"/>
        <v>8001.0138344583302</v>
      </c>
    </row>
    <row r="69" spans="1:12" x14ac:dyDescent="0.25">
      <c r="A69" s="3">
        <f t="shared" si="11"/>
        <v>43949</v>
      </c>
      <c r="B69" s="3"/>
      <c r="G69" s="7">
        <v>11963</v>
      </c>
      <c r="H69" s="9">
        <f t="shared" si="31"/>
        <v>24318.315895585816</v>
      </c>
      <c r="I69" s="7">
        <f t="shared" si="6"/>
        <v>11963</v>
      </c>
      <c r="J69" s="9">
        <f t="shared" si="6"/>
        <v>16077.271646093734</v>
      </c>
      <c r="K69" s="7">
        <f t="shared" si="0"/>
        <v>0</v>
      </c>
      <c r="L69" s="9">
        <f t="shared" si="1"/>
        <v>8241.0442494920826</v>
      </c>
    </row>
    <row r="70" spans="1:12" x14ac:dyDescent="0.25">
      <c r="A70" s="3">
        <f t="shared" si="11"/>
        <v>43950</v>
      </c>
      <c r="B70" s="3"/>
      <c r="G70" s="7">
        <v>11963</v>
      </c>
      <c r="H70" s="9">
        <f t="shared" si="31"/>
        <v>25047.865372453391</v>
      </c>
      <c r="I70" s="7">
        <f t="shared" si="6"/>
        <v>11963</v>
      </c>
      <c r="J70" s="9">
        <f t="shared" si="6"/>
        <v>16559.589795476546</v>
      </c>
      <c r="K70" s="7">
        <f t="shared" si="0"/>
        <v>0</v>
      </c>
      <c r="L70" s="9">
        <f t="shared" si="1"/>
        <v>8488.2755769768446</v>
      </c>
    </row>
    <row r="71" spans="1:12" x14ac:dyDescent="0.25">
      <c r="A71" s="3">
        <f t="shared" si="11"/>
        <v>43951</v>
      </c>
      <c r="B71" s="3"/>
      <c r="G71" s="7">
        <v>11963</v>
      </c>
      <c r="H71" s="9">
        <f t="shared" si="31"/>
        <v>25799.301333626994</v>
      </c>
      <c r="I71" s="7">
        <f t="shared" si="6"/>
        <v>11963</v>
      </c>
      <c r="J71" s="9">
        <f t="shared" si="6"/>
        <v>17056.377489340844</v>
      </c>
      <c r="K71" s="7">
        <f t="shared" si="0"/>
        <v>0</v>
      </c>
      <c r="L71" s="9">
        <f t="shared" si="1"/>
        <v>8742.9238442861497</v>
      </c>
    </row>
    <row r="72" spans="1:12" x14ac:dyDescent="0.25">
      <c r="A72" s="3">
        <f t="shared" si="11"/>
        <v>43952</v>
      </c>
      <c r="B72" s="3"/>
      <c r="G72" s="7">
        <v>11963</v>
      </c>
      <c r="H72" s="9">
        <f t="shared" ref="H72:H135" si="32">+H71*(1.03)</f>
        <v>26573.280373635804</v>
      </c>
      <c r="I72" s="7">
        <f t="shared" ref="I72:J72" si="33">+G58</f>
        <v>11963</v>
      </c>
      <c r="J72" s="9">
        <f t="shared" si="33"/>
        <v>17568.06881402107</v>
      </c>
      <c r="K72" s="7">
        <f t="shared" ref="K72:K135" si="34">+G72-I72</f>
        <v>0</v>
      </c>
      <c r="L72" s="9">
        <f t="shared" ref="L72:L135" si="35">+H72-J72</f>
        <v>9005.2115596147341</v>
      </c>
    </row>
    <row r="73" spans="1:12" x14ac:dyDescent="0.25">
      <c r="A73" s="3">
        <f t="shared" si="11"/>
        <v>43953</v>
      </c>
      <c r="B73" s="3"/>
      <c r="G73" s="7">
        <v>11963</v>
      </c>
      <c r="H73" s="9">
        <f t="shared" si="32"/>
        <v>27370.47878484488</v>
      </c>
      <c r="I73" s="7">
        <f t="shared" ref="I73:J73" si="36">+G59</f>
        <v>11963</v>
      </c>
      <c r="J73" s="9">
        <f t="shared" si="36"/>
        <v>18095.110878441701</v>
      </c>
      <c r="K73" s="7">
        <f t="shared" si="34"/>
        <v>0</v>
      </c>
      <c r="L73" s="9">
        <f t="shared" si="35"/>
        <v>9275.3679064031785</v>
      </c>
    </row>
    <row r="74" spans="1:12" x14ac:dyDescent="0.25">
      <c r="A74" s="3">
        <f t="shared" si="11"/>
        <v>43954</v>
      </c>
      <c r="B74" s="3"/>
      <c r="G74" s="7">
        <v>11963</v>
      </c>
      <c r="H74" s="9">
        <f t="shared" si="32"/>
        <v>28191.593148390228</v>
      </c>
      <c r="I74" s="7">
        <f t="shared" ref="I74:J74" si="37">+G60</f>
        <v>11963</v>
      </c>
      <c r="J74" s="9">
        <f t="shared" si="37"/>
        <v>18637.964204794953</v>
      </c>
      <c r="K74" s="7">
        <f t="shared" si="34"/>
        <v>0</v>
      </c>
      <c r="L74" s="9">
        <f t="shared" si="35"/>
        <v>9553.6289435952749</v>
      </c>
    </row>
    <row r="75" spans="1:12" x14ac:dyDescent="0.25">
      <c r="A75" s="3">
        <f t="shared" si="11"/>
        <v>43955</v>
      </c>
      <c r="B75" s="3"/>
      <c r="G75" s="7">
        <v>11963</v>
      </c>
      <c r="H75" s="9">
        <f t="shared" si="32"/>
        <v>29037.340942841936</v>
      </c>
      <c r="I75" s="7">
        <f t="shared" ref="I75:J75" si="38">+G61</f>
        <v>11963</v>
      </c>
      <c r="J75" s="9">
        <f t="shared" si="38"/>
        <v>19197.103130938802</v>
      </c>
      <c r="K75" s="7">
        <f t="shared" si="34"/>
        <v>0</v>
      </c>
      <c r="L75" s="9">
        <f t="shared" si="35"/>
        <v>9840.2378119031346</v>
      </c>
    </row>
    <row r="76" spans="1:12" x14ac:dyDescent="0.25">
      <c r="A76" s="3">
        <f t="shared" si="11"/>
        <v>43956</v>
      </c>
      <c r="B76" s="3"/>
      <c r="G76" s="7">
        <v>11963</v>
      </c>
      <c r="H76" s="9">
        <f t="shared" si="32"/>
        <v>29908.461171127194</v>
      </c>
      <c r="I76" s="7">
        <f t="shared" ref="I76:J76" si="39">+G62</f>
        <v>11963</v>
      </c>
      <c r="J76" s="9">
        <f t="shared" si="39"/>
        <v>19773.016224866966</v>
      </c>
      <c r="K76" s="7">
        <f t="shared" si="34"/>
        <v>0</v>
      </c>
      <c r="L76" s="9">
        <f t="shared" si="35"/>
        <v>10135.444946260228</v>
      </c>
    </row>
    <row r="77" spans="1:12" x14ac:dyDescent="0.25">
      <c r="A77" s="3">
        <f t="shared" si="11"/>
        <v>43957</v>
      </c>
      <c r="B77" s="3"/>
      <c r="G77" s="7">
        <v>11963</v>
      </c>
      <c r="H77" s="9">
        <f t="shared" si="32"/>
        <v>30805.715006261009</v>
      </c>
      <c r="I77" s="7">
        <f t="shared" ref="I77:J77" si="40">+G63</f>
        <v>11963</v>
      </c>
      <c r="J77" s="9">
        <f t="shared" si="40"/>
        <v>20366.206711612977</v>
      </c>
      <c r="K77" s="7">
        <f t="shared" si="34"/>
        <v>0</v>
      </c>
      <c r="L77" s="9">
        <f t="shared" si="35"/>
        <v>10439.508294648032</v>
      </c>
    </row>
    <row r="78" spans="1:12" x14ac:dyDescent="0.25">
      <c r="A78" s="3">
        <f t="shared" si="11"/>
        <v>43958</v>
      </c>
      <c r="B78" s="3"/>
      <c r="G78" s="7">
        <v>11963</v>
      </c>
      <c r="H78" s="9">
        <f t="shared" si="32"/>
        <v>31729.886456448839</v>
      </c>
      <c r="I78" s="7">
        <f t="shared" ref="I78:J78" si="41">+G64</f>
        <v>11963</v>
      </c>
      <c r="J78" s="9">
        <f t="shared" si="41"/>
        <v>20977.192912961367</v>
      </c>
      <c r="K78" s="7">
        <f t="shared" si="34"/>
        <v>0</v>
      </c>
      <c r="L78" s="9">
        <f t="shared" si="35"/>
        <v>10752.693543487472</v>
      </c>
    </row>
    <row r="79" spans="1:12" x14ac:dyDescent="0.25">
      <c r="A79" s="3">
        <f t="shared" si="11"/>
        <v>43959</v>
      </c>
      <c r="B79" s="3"/>
      <c r="G79" s="7">
        <v>11963</v>
      </c>
      <c r="H79" s="9">
        <f t="shared" si="32"/>
        <v>32681.783050142305</v>
      </c>
      <c r="I79" s="7">
        <f t="shared" ref="I79:J79" si="42">+G65</f>
        <v>11963</v>
      </c>
      <c r="J79" s="9">
        <f t="shared" si="42"/>
        <v>21606.508700350209</v>
      </c>
      <c r="K79" s="7">
        <f t="shared" si="34"/>
        <v>0</v>
      </c>
      <c r="L79" s="9">
        <f t="shared" si="35"/>
        <v>11075.274349792096</v>
      </c>
    </row>
    <row r="80" spans="1:12" x14ac:dyDescent="0.25">
      <c r="A80" s="3">
        <f t="shared" si="11"/>
        <v>43960</v>
      </c>
      <c r="B80" s="3"/>
      <c r="G80" s="7">
        <v>11963</v>
      </c>
      <c r="H80" s="9">
        <f t="shared" si="32"/>
        <v>33662.236541646576</v>
      </c>
      <c r="I80" s="7">
        <f t="shared" ref="I80:J80" si="43">+G66</f>
        <v>11963</v>
      </c>
      <c r="J80" s="9">
        <f t="shared" si="43"/>
        <v>22254.703961360716</v>
      </c>
      <c r="K80" s="7">
        <f t="shared" si="34"/>
        <v>0</v>
      </c>
      <c r="L80" s="9">
        <f t="shared" si="35"/>
        <v>11407.532580285861</v>
      </c>
    </row>
    <row r="81" spans="1:12" x14ac:dyDescent="0.25">
      <c r="A81" s="3">
        <f t="shared" si="11"/>
        <v>43961</v>
      </c>
      <c r="B81" s="3"/>
      <c r="G81" s="7">
        <v>11963</v>
      </c>
      <c r="H81" s="9">
        <f t="shared" si="32"/>
        <v>34672.103637895976</v>
      </c>
      <c r="I81" s="7">
        <f t="shared" ref="I81:J81" si="44">+G67</f>
        <v>11963</v>
      </c>
      <c r="J81" s="9">
        <f t="shared" si="44"/>
        <v>22922.34508020154</v>
      </c>
      <c r="K81" s="7">
        <f t="shared" si="34"/>
        <v>0</v>
      </c>
      <c r="L81" s="9">
        <f t="shared" si="35"/>
        <v>11749.758557694437</v>
      </c>
    </row>
    <row r="82" spans="1:12" x14ac:dyDescent="0.25">
      <c r="A82" s="3">
        <f t="shared" si="11"/>
        <v>43962</v>
      </c>
      <c r="B82" s="3"/>
      <c r="G82" s="7">
        <v>11963</v>
      </c>
      <c r="H82" s="9">
        <f t="shared" si="32"/>
        <v>35712.26674703286</v>
      </c>
      <c r="I82" s="7">
        <f t="shared" ref="I82:J82" si="45">+G68</f>
        <v>11963</v>
      </c>
      <c r="J82" s="9">
        <f t="shared" si="45"/>
        <v>23610.015432607586</v>
      </c>
      <c r="K82" s="7">
        <f t="shared" si="34"/>
        <v>0</v>
      </c>
      <c r="L82" s="9">
        <f t="shared" si="35"/>
        <v>12102.251314425273</v>
      </c>
    </row>
    <row r="83" spans="1:12" x14ac:dyDescent="0.25">
      <c r="A83" s="3">
        <f t="shared" si="11"/>
        <v>43963</v>
      </c>
      <c r="B83" s="3"/>
      <c r="G83" s="7">
        <v>11963</v>
      </c>
      <c r="H83" s="9">
        <f t="shared" si="32"/>
        <v>36783.634749443845</v>
      </c>
      <c r="I83" s="7">
        <f t="shared" ref="I83:J83" si="46">+G69</f>
        <v>11963</v>
      </c>
      <c r="J83" s="9">
        <f t="shared" si="46"/>
        <v>24318.315895585816</v>
      </c>
      <c r="K83" s="7">
        <f t="shared" si="34"/>
        <v>0</v>
      </c>
      <c r="L83" s="9">
        <f t="shared" si="35"/>
        <v>12465.318853858029</v>
      </c>
    </row>
    <row r="84" spans="1:12" x14ac:dyDescent="0.25">
      <c r="A84" s="3">
        <f t="shared" si="11"/>
        <v>43964</v>
      </c>
      <c r="B84" s="3"/>
      <c r="G84" s="7">
        <v>11963</v>
      </c>
      <c r="H84" s="9">
        <f t="shared" si="32"/>
        <v>37887.143791927163</v>
      </c>
      <c r="I84" s="7">
        <f t="shared" ref="I84:J84" si="47">+G70</f>
        <v>11963</v>
      </c>
      <c r="J84" s="9">
        <f t="shared" si="47"/>
        <v>25047.865372453391</v>
      </c>
      <c r="K84" s="7">
        <f t="shared" si="34"/>
        <v>0</v>
      </c>
      <c r="L84" s="9">
        <f t="shared" si="35"/>
        <v>12839.278419473772</v>
      </c>
    </row>
    <row r="85" spans="1:12" x14ac:dyDescent="0.25">
      <c r="A85" s="3">
        <f t="shared" si="11"/>
        <v>43965</v>
      </c>
      <c r="B85" s="3"/>
      <c r="G85" s="7">
        <v>11963</v>
      </c>
      <c r="H85" s="9">
        <f t="shared" si="32"/>
        <v>39023.758105684981</v>
      </c>
      <c r="I85" s="7">
        <f t="shared" ref="I85:J85" si="48">+G71</f>
        <v>11963</v>
      </c>
      <c r="J85" s="9">
        <f t="shared" si="48"/>
        <v>25799.301333626994</v>
      </c>
      <c r="K85" s="7">
        <f t="shared" si="34"/>
        <v>0</v>
      </c>
      <c r="L85" s="9">
        <f t="shared" si="35"/>
        <v>13224.456772057987</v>
      </c>
    </row>
    <row r="86" spans="1:12" x14ac:dyDescent="0.25">
      <c r="A86" s="3">
        <f t="shared" si="11"/>
        <v>43966</v>
      </c>
      <c r="B86" s="3"/>
      <c r="G86" s="7">
        <v>11963</v>
      </c>
      <c r="H86" s="9">
        <f t="shared" si="32"/>
        <v>40194.470848855533</v>
      </c>
      <c r="I86" s="7">
        <f t="shared" ref="I86:J86" si="49">+G72</f>
        <v>11963</v>
      </c>
      <c r="J86" s="9">
        <f t="shared" si="49"/>
        <v>26573.280373635804</v>
      </c>
      <c r="K86" s="7">
        <f t="shared" si="34"/>
        <v>0</v>
      </c>
      <c r="L86" s="9">
        <f t="shared" si="35"/>
        <v>13621.19047521973</v>
      </c>
    </row>
    <row r="87" spans="1:12" x14ac:dyDescent="0.25">
      <c r="A87" s="3">
        <f t="shared" si="11"/>
        <v>43967</v>
      </c>
      <c r="B87" s="3"/>
      <c r="G87" s="7">
        <v>11963</v>
      </c>
      <c r="H87" s="9">
        <f t="shared" si="32"/>
        <v>41400.304974321203</v>
      </c>
      <c r="I87" s="7">
        <f t="shared" ref="I87:J87" si="50">+G73</f>
        <v>11963</v>
      </c>
      <c r="J87" s="9">
        <f t="shared" si="50"/>
        <v>27370.47878484488</v>
      </c>
      <c r="K87" s="7">
        <f t="shared" si="34"/>
        <v>0</v>
      </c>
      <c r="L87" s="9">
        <f t="shared" si="35"/>
        <v>14029.826189476324</v>
      </c>
    </row>
    <row r="88" spans="1:12" x14ac:dyDescent="0.25">
      <c r="A88" s="3">
        <f t="shared" si="11"/>
        <v>43968</v>
      </c>
      <c r="B88" s="3"/>
      <c r="G88" s="7">
        <v>11963</v>
      </c>
      <c r="H88" s="9">
        <f t="shared" si="32"/>
        <v>42642.314123550837</v>
      </c>
      <c r="I88" s="7">
        <f t="shared" ref="I88:J88" si="51">+G74</f>
        <v>11963</v>
      </c>
      <c r="J88" s="9">
        <f t="shared" si="51"/>
        <v>28191.593148390228</v>
      </c>
      <c r="K88" s="7">
        <f t="shared" si="34"/>
        <v>0</v>
      </c>
      <c r="L88" s="9">
        <f t="shared" si="35"/>
        <v>14450.72097516061</v>
      </c>
    </row>
    <row r="89" spans="1:12" x14ac:dyDescent="0.25">
      <c r="A89" s="3">
        <f t="shared" si="11"/>
        <v>43969</v>
      </c>
      <c r="B89" s="3"/>
      <c r="G89" s="7">
        <v>11963</v>
      </c>
      <c r="H89" s="9">
        <f t="shared" si="32"/>
        <v>43921.583547257367</v>
      </c>
      <c r="I89" s="7">
        <f t="shared" ref="I89:J89" si="52">+G75</f>
        <v>11963</v>
      </c>
      <c r="J89" s="9">
        <f t="shared" si="52"/>
        <v>29037.340942841936</v>
      </c>
      <c r="K89" s="7">
        <f t="shared" si="34"/>
        <v>0</v>
      </c>
      <c r="L89" s="9">
        <f t="shared" si="35"/>
        <v>14884.242604415431</v>
      </c>
    </row>
    <row r="90" spans="1:12" x14ac:dyDescent="0.25">
      <c r="A90" s="3">
        <f t="shared" si="11"/>
        <v>43970</v>
      </c>
      <c r="B90" s="3"/>
      <c r="G90" s="7">
        <v>11963</v>
      </c>
      <c r="H90" s="9">
        <f t="shared" si="32"/>
        <v>45239.231053675088</v>
      </c>
      <c r="I90" s="7">
        <f t="shared" ref="I90:J90" si="53">+G76</f>
        <v>11963</v>
      </c>
      <c r="J90" s="9">
        <f t="shared" si="53"/>
        <v>29908.461171127194</v>
      </c>
      <c r="K90" s="7">
        <f t="shared" si="34"/>
        <v>0</v>
      </c>
      <c r="L90" s="9">
        <f t="shared" si="35"/>
        <v>15330.769882547895</v>
      </c>
    </row>
    <row r="91" spans="1:12" x14ac:dyDescent="0.25">
      <c r="A91" s="3">
        <f t="shared" si="11"/>
        <v>43971</v>
      </c>
      <c r="B91" s="3"/>
      <c r="G91" s="7">
        <v>11963</v>
      </c>
      <c r="H91" s="9">
        <f t="shared" si="32"/>
        <v>46596.407985285339</v>
      </c>
      <c r="I91" s="7">
        <f t="shared" ref="I91:J91" si="54">+G77</f>
        <v>11963</v>
      </c>
      <c r="J91" s="9">
        <f t="shared" si="54"/>
        <v>30805.715006261009</v>
      </c>
      <c r="K91" s="7">
        <f t="shared" si="34"/>
        <v>0</v>
      </c>
      <c r="L91" s="9">
        <f t="shared" si="35"/>
        <v>15790.69297902433</v>
      </c>
    </row>
    <row r="92" spans="1:12" x14ac:dyDescent="0.25">
      <c r="A92" s="3">
        <f t="shared" si="11"/>
        <v>43972</v>
      </c>
      <c r="B92" s="3"/>
      <c r="G92" s="7">
        <v>11963</v>
      </c>
      <c r="H92" s="9">
        <f t="shared" si="32"/>
        <v>47994.300224843901</v>
      </c>
      <c r="I92" s="7">
        <f t="shared" ref="I92:J92" si="55">+G78</f>
        <v>11963</v>
      </c>
      <c r="J92" s="9">
        <f t="shared" si="55"/>
        <v>31729.886456448839</v>
      </c>
      <c r="K92" s="7">
        <f t="shared" si="34"/>
        <v>0</v>
      </c>
      <c r="L92" s="9">
        <f t="shared" si="35"/>
        <v>16264.413768395061</v>
      </c>
    </row>
    <row r="93" spans="1:12" x14ac:dyDescent="0.25">
      <c r="A93" s="3">
        <f t="shared" si="11"/>
        <v>43973</v>
      </c>
      <c r="B93" s="3"/>
      <c r="G93" s="7">
        <v>11963</v>
      </c>
      <c r="H93" s="9">
        <f t="shared" si="32"/>
        <v>49434.129231589221</v>
      </c>
      <c r="I93" s="7">
        <f t="shared" ref="I93:J93" si="56">+G79</f>
        <v>11963</v>
      </c>
      <c r="J93" s="9">
        <f t="shared" si="56"/>
        <v>32681.783050142305</v>
      </c>
      <c r="K93" s="7">
        <f t="shared" si="34"/>
        <v>0</v>
      </c>
      <c r="L93" s="9">
        <f t="shared" si="35"/>
        <v>16752.346181446916</v>
      </c>
    </row>
    <row r="94" spans="1:12" x14ac:dyDescent="0.25">
      <c r="A94" s="3">
        <f t="shared" si="11"/>
        <v>43974</v>
      </c>
      <c r="B94" s="3"/>
      <c r="G94" s="7">
        <v>11963</v>
      </c>
      <c r="H94" s="9">
        <f t="shared" si="32"/>
        <v>50917.153108536899</v>
      </c>
      <c r="I94" s="7">
        <f t="shared" ref="I94:J94" si="57">+G80</f>
        <v>11963</v>
      </c>
      <c r="J94" s="9">
        <f t="shared" si="57"/>
        <v>33662.236541646576</v>
      </c>
      <c r="K94" s="7">
        <f t="shared" si="34"/>
        <v>0</v>
      </c>
      <c r="L94" s="9">
        <f t="shared" si="35"/>
        <v>17254.916566890322</v>
      </c>
    </row>
    <row r="95" spans="1:12" x14ac:dyDescent="0.25">
      <c r="A95" s="3">
        <f t="shared" si="11"/>
        <v>43975</v>
      </c>
      <c r="B95" s="3"/>
      <c r="G95" s="7">
        <v>11963</v>
      </c>
      <c r="H95" s="9">
        <f t="shared" si="32"/>
        <v>52444.667701793005</v>
      </c>
      <c r="I95" s="7">
        <f t="shared" ref="I95:J95" si="58">+G81</f>
        <v>11963</v>
      </c>
      <c r="J95" s="9">
        <f t="shared" si="58"/>
        <v>34672.103637895976</v>
      </c>
      <c r="K95" s="7">
        <f t="shared" si="34"/>
        <v>0</v>
      </c>
      <c r="L95" s="9">
        <f t="shared" si="35"/>
        <v>17772.564063897029</v>
      </c>
    </row>
    <row r="96" spans="1:12" x14ac:dyDescent="0.25">
      <c r="A96" s="3">
        <f t="shared" si="11"/>
        <v>43976</v>
      </c>
      <c r="B96" s="3"/>
      <c r="G96" s="7">
        <v>11963</v>
      </c>
      <c r="H96" s="9">
        <f t="shared" si="32"/>
        <v>54018.007732846796</v>
      </c>
      <c r="I96" s="7">
        <f t="shared" ref="I96:J96" si="59">+G82</f>
        <v>11963</v>
      </c>
      <c r="J96" s="9">
        <f t="shared" si="59"/>
        <v>35712.26674703286</v>
      </c>
      <c r="K96" s="7">
        <f t="shared" si="34"/>
        <v>0</v>
      </c>
      <c r="L96" s="9">
        <f t="shared" si="35"/>
        <v>18305.740985813936</v>
      </c>
    </row>
    <row r="97" spans="1:12" x14ac:dyDescent="0.25">
      <c r="A97" s="3">
        <f t="shared" si="11"/>
        <v>43977</v>
      </c>
      <c r="B97" s="3"/>
      <c r="G97" s="7">
        <v>11963</v>
      </c>
      <c r="H97" s="9">
        <f t="shared" si="32"/>
        <v>55638.5479648322</v>
      </c>
      <c r="I97" s="7">
        <f t="shared" ref="I97:J97" si="60">+G83</f>
        <v>11963</v>
      </c>
      <c r="J97" s="9">
        <f t="shared" si="60"/>
        <v>36783.634749443845</v>
      </c>
      <c r="K97" s="7">
        <f t="shared" si="34"/>
        <v>0</v>
      </c>
      <c r="L97" s="9">
        <f t="shared" si="35"/>
        <v>18854.913215388355</v>
      </c>
    </row>
    <row r="98" spans="1:12" x14ac:dyDescent="0.25">
      <c r="A98" s="3">
        <f t="shared" ref="A98:A148" si="61">+A97+1</f>
        <v>43978</v>
      </c>
      <c r="B98" s="3"/>
      <c r="G98" s="7">
        <v>11963</v>
      </c>
      <c r="H98" s="9">
        <f t="shared" si="32"/>
        <v>57307.70440377717</v>
      </c>
      <c r="I98" s="7">
        <f t="shared" ref="I98:J98" si="62">+G84</f>
        <v>11963</v>
      </c>
      <c r="J98" s="9">
        <f t="shared" si="62"/>
        <v>37887.143791927163</v>
      </c>
      <c r="K98" s="7">
        <f t="shared" si="34"/>
        <v>0</v>
      </c>
      <c r="L98" s="9">
        <f t="shared" si="35"/>
        <v>19420.560611850007</v>
      </c>
    </row>
    <row r="99" spans="1:12" x14ac:dyDescent="0.25">
      <c r="A99" s="3">
        <f t="shared" si="61"/>
        <v>43979</v>
      </c>
      <c r="B99" s="3"/>
      <c r="G99" s="7">
        <v>11963</v>
      </c>
      <c r="H99" s="9">
        <f t="shared" si="32"/>
        <v>59026.935535890487</v>
      </c>
      <c r="I99" s="7">
        <f t="shared" ref="I99:J99" si="63">+G85</f>
        <v>11963</v>
      </c>
      <c r="J99" s="9">
        <f t="shared" si="63"/>
        <v>39023.758105684981</v>
      </c>
      <c r="K99" s="7">
        <f t="shared" si="34"/>
        <v>0</v>
      </c>
      <c r="L99" s="9">
        <f t="shared" si="35"/>
        <v>20003.177430205506</v>
      </c>
    </row>
    <row r="100" spans="1:12" x14ac:dyDescent="0.25">
      <c r="A100" s="3">
        <f t="shared" si="61"/>
        <v>43980</v>
      </c>
      <c r="B100" s="3"/>
      <c r="G100" s="7">
        <v>11963</v>
      </c>
      <c r="H100" s="9">
        <f t="shared" si="32"/>
        <v>60797.743601967202</v>
      </c>
      <c r="I100" s="7">
        <f t="shared" ref="I100:J100" si="64">+G86</f>
        <v>11963</v>
      </c>
      <c r="J100" s="9">
        <f t="shared" si="64"/>
        <v>40194.470848855533</v>
      </c>
      <c r="K100" s="7">
        <f t="shared" si="34"/>
        <v>0</v>
      </c>
      <c r="L100" s="9">
        <f t="shared" si="35"/>
        <v>20603.272753111669</v>
      </c>
    </row>
    <row r="101" spans="1:12" x14ac:dyDescent="0.25">
      <c r="A101" s="3">
        <f t="shared" si="61"/>
        <v>43981</v>
      </c>
      <c r="B101" s="3"/>
      <c r="G101" s="7">
        <v>11963</v>
      </c>
      <c r="H101" s="9">
        <f t="shared" si="32"/>
        <v>62621.675910026221</v>
      </c>
      <c r="I101" s="7">
        <f t="shared" ref="I101:J101" si="65">+G87</f>
        <v>11963</v>
      </c>
      <c r="J101" s="9">
        <f t="shared" si="65"/>
        <v>41400.304974321203</v>
      </c>
      <c r="K101" s="7">
        <f t="shared" si="34"/>
        <v>0</v>
      </c>
      <c r="L101" s="9">
        <f t="shared" si="35"/>
        <v>21221.370935705017</v>
      </c>
    </row>
    <row r="102" spans="1:12" x14ac:dyDescent="0.25">
      <c r="A102" s="3">
        <f t="shared" si="61"/>
        <v>43982</v>
      </c>
      <c r="B102" s="3"/>
      <c r="G102" s="7">
        <v>11963</v>
      </c>
      <c r="H102" s="9">
        <f t="shared" si="32"/>
        <v>64500.326187327009</v>
      </c>
      <c r="I102" s="7">
        <f t="shared" ref="I102:J102" si="66">+G88</f>
        <v>11963</v>
      </c>
      <c r="J102" s="9">
        <f t="shared" si="66"/>
        <v>42642.314123550837</v>
      </c>
      <c r="K102" s="7">
        <f t="shared" si="34"/>
        <v>0</v>
      </c>
      <c r="L102" s="9">
        <f t="shared" si="35"/>
        <v>21858.012063776172</v>
      </c>
    </row>
    <row r="103" spans="1:12" x14ac:dyDescent="0.25">
      <c r="A103" s="3">
        <f t="shared" si="61"/>
        <v>43983</v>
      </c>
      <c r="B103" s="3"/>
      <c r="G103" s="7">
        <v>11963</v>
      </c>
      <c r="H103" s="9">
        <f t="shared" si="32"/>
        <v>66435.335972946821</v>
      </c>
      <c r="I103" s="7">
        <f t="shared" ref="I103:J103" si="67">+G89</f>
        <v>11963</v>
      </c>
      <c r="J103" s="9">
        <f t="shared" si="67"/>
        <v>43921.583547257367</v>
      </c>
      <c r="K103" s="7">
        <f t="shared" si="34"/>
        <v>0</v>
      </c>
      <c r="L103" s="9">
        <f t="shared" si="35"/>
        <v>22513.752425689454</v>
      </c>
    </row>
    <row r="104" spans="1:12" x14ac:dyDescent="0.25">
      <c r="A104" s="3">
        <f t="shared" si="61"/>
        <v>43984</v>
      </c>
      <c r="B104" s="3"/>
      <c r="G104" s="7">
        <v>11963</v>
      </c>
      <c r="H104" s="9">
        <f t="shared" si="32"/>
        <v>68428.396052135227</v>
      </c>
      <c r="I104" s="7">
        <f t="shared" ref="I104:J104" si="68">+G90</f>
        <v>11963</v>
      </c>
      <c r="J104" s="9">
        <f t="shared" si="68"/>
        <v>45239.231053675088</v>
      </c>
      <c r="K104" s="7">
        <f t="shared" si="34"/>
        <v>0</v>
      </c>
      <c r="L104" s="9">
        <f t="shared" si="35"/>
        <v>23189.164998460139</v>
      </c>
    </row>
    <row r="105" spans="1:12" x14ac:dyDescent="0.25">
      <c r="A105" s="3">
        <f t="shared" si="61"/>
        <v>43985</v>
      </c>
      <c r="B105" s="3"/>
      <c r="G105" s="7">
        <v>11963</v>
      </c>
      <c r="H105" s="9">
        <f t="shared" si="32"/>
        <v>70481.247933699284</v>
      </c>
      <c r="I105" s="7">
        <f t="shared" ref="I105:J105" si="69">+G91</f>
        <v>11963</v>
      </c>
      <c r="J105" s="9">
        <f t="shared" si="69"/>
        <v>46596.407985285339</v>
      </c>
      <c r="K105" s="7">
        <f t="shared" si="34"/>
        <v>0</v>
      </c>
      <c r="L105" s="9">
        <f t="shared" si="35"/>
        <v>23884.839948413945</v>
      </c>
    </row>
    <row r="106" spans="1:12" x14ac:dyDescent="0.25">
      <c r="A106" s="3">
        <f t="shared" si="61"/>
        <v>43986</v>
      </c>
      <c r="B106" s="3"/>
      <c r="G106" s="7">
        <v>11963</v>
      </c>
      <c r="H106" s="9">
        <f t="shared" si="32"/>
        <v>72595.685371710264</v>
      </c>
      <c r="I106" s="7">
        <f t="shared" ref="I106:J106" si="70">+G92</f>
        <v>11963</v>
      </c>
      <c r="J106" s="9">
        <f t="shared" si="70"/>
        <v>47994.300224843901</v>
      </c>
      <c r="K106" s="7">
        <f t="shared" si="34"/>
        <v>0</v>
      </c>
      <c r="L106" s="9">
        <f t="shared" si="35"/>
        <v>24601.385146866363</v>
      </c>
    </row>
    <row r="107" spans="1:12" x14ac:dyDescent="0.25">
      <c r="A107" s="3">
        <f t="shared" si="61"/>
        <v>43987</v>
      </c>
      <c r="B107" s="3"/>
      <c r="G107" s="7">
        <v>11963</v>
      </c>
      <c r="H107" s="9">
        <f t="shared" si="32"/>
        <v>74773.555932861578</v>
      </c>
      <c r="I107" s="7">
        <f t="shared" ref="I107:J107" si="71">+G93</f>
        <v>11963</v>
      </c>
      <c r="J107" s="9">
        <f t="shared" si="71"/>
        <v>49434.129231589221</v>
      </c>
      <c r="K107" s="7">
        <f t="shared" si="34"/>
        <v>0</v>
      </c>
      <c r="L107" s="9">
        <f t="shared" si="35"/>
        <v>25339.426701272358</v>
      </c>
    </row>
    <row r="108" spans="1:12" x14ac:dyDescent="0.25">
      <c r="A108" s="3">
        <f t="shared" si="61"/>
        <v>43988</v>
      </c>
      <c r="B108" s="3"/>
      <c r="G108" s="7">
        <v>11963</v>
      </c>
      <c r="H108" s="9">
        <f t="shared" si="32"/>
        <v>77016.762610847421</v>
      </c>
      <c r="I108" s="7">
        <f t="shared" ref="I108:J108" si="72">+G94</f>
        <v>11963</v>
      </c>
      <c r="J108" s="9">
        <f t="shared" si="72"/>
        <v>50917.153108536899</v>
      </c>
      <c r="K108" s="7">
        <f t="shared" si="34"/>
        <v>0</v>
      </c>
      <c r="L108" s="9">
        <f t="shared" si="35"/>
        <v>26099.609502310523</v>
      </c>
    </row>
    <row r="109" spans="1:12" x14ac:dyDescent="0.25">
      <c r="A109" s="3">
        <f t="shared" si="61"/>
        <v>43989</v>
      </c>
      <c r="B109" s="3"/>
      <c r="G109" s="7">
        <v>11963</v>
      </c>
      <c r="H109" s="9">
        <f t="shared" si="32"/>
        <v>79327.265489172845</v>
      </c>
      <c r="I109" s="7">
        <f t="shared" ref="I109:J109" si="73">+G95</f>
        <v>11963</v>
      </c>
      <c r="J109" s="9">
        <f t="shared" si="73"/>
        <v>52444.667701793005</v>
      </c>
      <c r="K109" s="7">
        <f t="shared" si="34"/>
        <v>0</v>
      </c>
      <c r="L109" s="9">
        <f t="shared" si="35"/>
        <v>26882.59778737984</v>
      </c>
    </row>
    <row r="110" spans="1:12" x14ac:dyDescent="0.25">
      <c r="A110" s="3">
        <f t="shared" si="61"/>
        <v>43990</v>
      </c>
      <c r="B110" s="3"/>
      <c r="G110" s="7">
        <v>11963</v>
      </c>
      <c r="H110" s="9">
        <f t="shared" si="32"/>
        <v>81707.083453848027</v>
      </c>
      <c r="I110" s="7">
        <f t="shared" ref="I110:J110" si="74">+G96</f>
        <v>11963</v>
      </c>
      <c r="J110" s="9">
        <f t="shared" si="74"/>
        <v>54018.007732846796</v>
      </c>
      <c r="K110" s="7">
        <f t="shared" si="34"/>
        <v>0</v>
      </c>
      <c r="L110" s="9">
        <f t="shared" si="35"/>
        <v>27689.075721001231</v>
      </c>
    </row>
    <row r="111" spans="1:12" x14ac:dyDescent="0.25">
      <c r="A111" s="3">
        <f t="shared" si="61"/>
        <v>43991</v>
      </c>
      <c r="B111" s="3"/>
      <c r="G111" s="7">
        <v>11963</v>
      </c>
      <c r="H111" s="9">
        <f t="shared" si="32"/>
        <v>84158.295957463473</v>
      </c>
      <c r="I111" s="7">
        <f t="shared" ref="I111:J111" si="75">+G97</f>
        <v>11963</v>
      </c>
      <c r="J111" s="9">
        <f t="shared" si="75"/>
        <v>55638.5479648322</v>
      </c>
      <c r="K111" s="7">
        <f t="shared" si="34"/>
        <v>0</v>
      </c>
      <c r="L111" s="9">
        <f t="shared" si="35"/>
        <v>28519.747992631274</v>
      </c>
    </row>
    <row r="112" spans="1:12" x14ac:dyDescent="0.25">
      <c r="A112" s="3">
        <f t="shared" si="61"/>
        <v>43992</v>
      </c>
      <c r="B112" s="3"/>
      <c r="G112" s="7">
        <v>11963</v>
      </c>
      <c r="H112" s="9">
        <f t="shared" si="32"/>
        <v>86683.044836187386</v>
      </c>
      <c r="I112" s="7">
        <f t="shared" ref="I112:J112" si="76">+G98</f>
        <v>11963</v>
      </c>
      <c r="J112" s="9">
        <f t="shared" si="76"/>
        <v>57307.70440377717</v>
      </c>
      <c r="K112" s="7">
        <f t="shared" si="34"/>
        <v>0</v>
      </c>
      <c r="L112" s="9">
        <f t="shared" si="35"/>
        <v>29375.340432410216</v>
      </c>
    </row>
    <row r="113" spans="1:12" x14ac:dyDescent="0.25">
      <c r="A113" s="3">
        <f t="shared" si="61"/>
        <v>43993</v>
      </c>
      <c r="B113" s="3"/>
      <c r="G113" s="7">
        <v>11963</v>
      </c>
      <c r="H113" s="9">
        <f t="shared" si="32"/>
        <v>89283.536181273012</v>
      </c>
      <c r="I113" s="7">
        <f t="shared" ref="I113:J113" si="77">+G99</f>
        <v>11963</v>
      </c>
      <c r="J113" s="9">
        <f t="shared" si="77"/>
        <v>59026.935535890487</v>
      </c>
      <c r="K113" s="7">
        <f t="shared" si="34"/>
        <v>0</v>
      </c>
      <c r="L113" s="9">
        <f t="shared" si="35"/>
        <v>30256.600645382525</v>
      </c>
    </row>
    <row r="114" spans="1:12" x14ac:dyDescent="0.25">
      <c r="A114" s="3">
        <f t="shared" si="61"/>
        <v>43994</v>
      </c>
      <c r="B114" s="3"/>
      <c r="G114" s="7">
        <v>11963</v>
      </c>
      <c r="H114" s="9">
        <f t="shared" si="32"/>
        <v>91962.0422667112</v>
      </c>
      <c r="I114" s="7">
        <f t="shared" ref="I114:J114" si="78">+G100</f>
        <v>11963</v>
      </c>
      <c r="J114" s="9">
        <f t="shared" si="78"/>
        <v>60797.743601967202</v>
      </c>
      <c r="K114" s="7">
        <f t="shared" si="34"/>
        <v>0</v>
      </c>
      <c r="L114" s="9">
        <f t="shared" si="35"/>
        <v>31164.298664743998</v>
      </c>
    </row>
    <row r="115" spans="1:12" x14ac:dyDescent="0.25">
      <c r="A115" s="3">
        <f t="shared" si="61"/>
        <v>43995</v>
      </c>
      <c r="B115" s="3"/>
      <c r="G115" s="7">
        <v>11963</v>
      </c>
      <c r="H115" s="9">
        <f t="shared" si="32"/>
        <v>94720.903534712532</v>
      </c>
      <c r="I115" s="7">
        <f t="shared" ref="I115:J115" si="79">+G101</f>
        <v>11963</v>
      </c>
      <c r="J115" s="9">
        <f t="shared" si="79"/>
        <v>62621.675910026221</v>
      </c>
      <c r="K115" s="7">
        <f t="shared" si="34"/>
        <v>0</v>
      </c>
      <c r="L115" s="9">
        <f t="shared" si="35"/>
        <v>32099.227624686311</v>
      </c>
    </row>
    <row r="116" spans="1:12" x14ac:dyDescent="0.25">
      <c r="A116" s="3">
        <f t="shared" si="61"/>
        <v>43996</v>
      </c>
      <c r="B116" s="3"/>
      <c r="G116" s="7">
        <v>11963</v>
      </c>
      <c r="H116" s="9">
        <f t="shared" si="32"/>
        <v>97562.530640753917</v>
      </c>
      <c r="I116" s="7">
        <f t="shared" ref="I116:J116" si="80">+G102</f>
        <v>11963</v>
      </c>
      <c r="J116" s="9">
        <f t="shared" si="80"/>
        <v>64500.326187327009</v>
      </c>
      <c r="K116" s="7">
        <f t="shared" si="34"/>
        <v>0</v>
      </c>
      <c r="L116" s="9">
        <f t="shared" si="35"/>
        <v>33062.204453426908</v>
      </c>
    </row>
    <row r="117" spans="1:12" x14ac:dyDescent="0.25">
      <c r="A117" s="3">
        <f t="shared" si="61"/>
        <v>43997</v>
      </c>
      <c r="B117" s="3"/>
      <c r="G117" s="7">
        <v>11963</v>
      </c>
      <c r="H117" s="9">
        <f t="shared" si="32"/>
        <v>100489.40655997653</v>
      </c>
      <c r="I117" s="7">
        <f t="shared" ref="I117:J117" si="81">+G103</f>
        <v>11963</v>
      </c>
      <c r="J117" s="9">
        <f t="shared" si="81"/>
        <v>66435.335972946821</v>
      </c>
      <c r="K117" s="7">
        <f t="shared" si="34"/>
        <v>0</v>
      </c>
      <c r="L117" s="9">
        <f t="shared" si="35"/>
        <v>34054.07058702971</v>
      </c>
    </row>
    <row r="118" spans="1:12" x14ac:dyDescent="0.25">
      <c r="A118" s="3">
        <f t="shared" si="61"/>
        <v>43998</v>
      </c>
      <c r="B118" s="3"/>
      <c r="G118" s="7">
        <v>11963</v>
      </c>
      <c r="H118" s="9">
        <f t="shared" si="32"/>
        <v>103504.08875677583</v>
      </c>
      <c r="I118" s="7">
        <f t="shared" ref="I118:J118" si="82">+G104</f>
        <v>11963</v>
      </c>
      <c r="J118" s="9">
        <f t="shared" si="82"/>
        <v>68428.396052135227</v>
      </c>
      <c r="K118" s="7">
        <f t="shared" si="34"/>
        <v>0</v>
      </c>
      <c r="L118" s="9">
        <f t="shared" si="35"/>
        <v>35075.692704640605</v>
      </c>
    </row>
    <row r="119" spans="1:12" x14ac:dyDescent="0.25">
      <c r="A119" s="3">
        <f t="shared" si="61"/>
        <v>43999</v>
      </c>
      <c r="B119" s="3"/>
      <c r="G119" s="7">
        <v>11963</v>
      </c>
      <c r="H119" s="9">
        <f t="shared" si="32"/>
        <v>106609.21141947911</v>
      </c>
      <c r="I119" s="7">
        <f t="shared" ref="I119:J119" si="83">+G105</f>
        <v>11963</v>
      </c>
      <c r="J119" s="9">
        <f t="shared" si="83"/>
        <v>70481.247933699284</v>
      </c>
      <c r="K119" s="7">
        <f t="shared" si="34"/>
        <v>0</v>
      </c>
      <c r="L119" s="9">
        <f t="shared" si="35"/>
        <v>36127.963485779823</v>
      </c>
    </row>
    <row r="120" spans="1:12" x14ac:dyDescent="0.25">
      <c r="A120" s="3">
        <f t="shared" si="61"/>
        <v>44000</v>
      </c>
      <c r="B120" s="3"/>
      <c r="G120" s="7">
        <v>11963</v>
      </c>
      <c r="H120" s="9">
        <f t="shared" si="32"/>
        <v>109807.48776206348</v>
      </c>
      <c r="I120" s="7">
        <f t="shared" ref="I120:J120" si="84">+G106</f>
        <v>11963</v>
      </c>
      <c r="J120" s="9">
        <f t="shared" si="84"/>
        <v>72595.685371710264</v>
      </c>
      <c r="K120" s="7">
        <f t="shared" si="34"/>
        <v>0</v>
      </c>
      <c r="L120" s="9">
        <f t="shared" si="35"/>
        <v>37211.802390353216</v>
      </c>
    </row>
    <row r="121" spans="1:12" x14ac:dyDescent="0.25">
      <c r="A121" s="3">
        <f t="shared" si="61"/>
        <v>44001</v>
      </c>
      <c r="B121" s="3"/>
      <c r="G121" s="7">
        <v>11963</v>
      </c>
      <c r="H121" s="9">
        <f t="shared" si="32"/>
        <v>113101.71239492539</v>
      </c>
      <c r="I121" s="7">
        <f t="shared" ref="I121:J121" si="85">+G107</f>
        <v>11963</v>
      </c>
      <c r="J121" s="9">
        <f t="shared" si="85"/>
        <v>74773.555932861578</v>
      </c>
      <c r="K121" s="7">
        <f t="shared" si="34"/>
        <v>0</v>
      </c>
      <c r="L121" s="9">
        <f t="shared" si="35"/>
        <v>38328.156462063809</v>
      </c>
    </row>
    <row r="122" spans="1:12" x14ac:dyDescent="0.25">
      <c r="A122" s="3">
        <f t="shared" si="61"/>
        <v>44002</v>
      </c>
      <c r="B122" s="3"/>
      <c r="G122" s="7">
        <v>11963</v>
      </c>
      <c r="H122" s="9">
        <f t="shared" si="32"/>
        <v>116494.76376677315</v>
      </c>
      <c r="I122" s="7">
        <f t="shared" ref="I122:J122" si="86">+G108</f>
        <v>11963</v>
      </c>
      <c r="J122" s="9">
        <f t="shared" si="86"/>
        <v>77016.762610847421</v>
      </c>
      <c r="K122" s="7">
        <f t="shared" si="34"/>
        <v>0</v>
      </c>
      <c r="L122" s="9">
        <f t="shared" si="35"/>
        <v>39478.001155925725</v>
      </c>
    </row>
    <row r="123" spans="1:12" x14ac:dyDescent="0.25">
      <c r="A123" s="3">
        <f t="shared" si="61"/>
        <v>44003</v>
      </c>
      <c r="B123" s="3"/>
      <c r="G123" s="7">
        <v>11963</v>
      </c>
      <c r="H123" s="9">
        <f t="shared" si="32"/>
        <v>119989.60667977635</v>
      </c>
      <c r="I123" s="7">
        <f t="shared" ref="I123:J123" si="87">+G109</f>
        <v>11963</v>
      </c>
      <c r="J123" s="9">
        <f t="shared" si="87"/>
        <v>79327.265489172845</v>
      </c>
      <c r="K123" s="7">
        <f t="shared" si="34"/>
        <v>0</v>
      </c>
      <c r="L123" s="9">
        <f t="shared" si="35"/>
        <v>40662.341190603503</v>
      </c>
    </row>
    <row r="124" spans="1:12" x14ac:dyDescent="0.25">
      <c r="A124" s="3">
        <f t="shared" si="61"/>
        <v>44004</v>
      </c>
      <c r="B124" s="3"/>
      <c r="G124" s="7">
        <v>11963</v>
      </c>
      <c r="H124" s="9">
        <f t="shared" si="32"/>
        <v>123589.29488016965</v>
      </c>
      <c r="I124" s="7">
        <f t="shared" ref="I124:J124" si="88">+G110</f>
        <v>11963</v>
      </c>
      <c r="J124" s="9">
        <f t="shared" si="88"/>
        <v>81707.083453848027</v>
      </c>
      <c r="K124" s="7">
        <f t="shared" si="34"/>
        <v>0</v>
      </c>
      <c r="L124" s="9">
        <f t="shared" si="35"/>
        <v>41882.211426321621</v>
      </c>
    </row>
    <row r="125" spans="1:12" x14ac:dyDescent="0.25">
      <c r="A125" s="3">
        <f t="shared" si="61"/>
        <v>44005</v>
      </c>
      <c r="B125" s="3"/>
      <c r="G125" s="7">
        <v>11963</v>
      </c>
      <c r="H125" s="9">
        <f t="shared" si="32"/>
        <v>127296.97372657474</v>
      </c>
      <c r="I125" s="7">
        <f t="shared" ref="I125:J125" si="89">+G111</f>
        <v>11963</v>
      </c>
      <c r="J125" s="9">
        <f t="shared" si="89"/>
        <v>84158.295957463473</v>
      </c>
      <c r="K125" s="7">
        <f t="shared" si="34"/>
        <v>0</v>
      </c>
      <c r="L125" s="9">
        <f t="shared" si="35"/>
        <v>43138.677769111266</v>
      </c>
    </row>
    <row r="126" spans="1:12" x14ac:dyDescent="0.25">
      <c r="A126" s="3">
        <f t="shared" si="61"/>
        <v>44006</v>
      </c>
      <c r="B126" s="3"/>
      <c r="G126" s="7">
        <v>11963</v>
      </c>
      <c r="H126" s="9">
        <f t="shared" si="32"/>
        <v>131115.88293837197</v>
      </c>
      <c r="I126" s="7">
        <f t="shared" ref="I126:J126" si="90">+G112</f>
        <v>11963</v>
      </c>
      <c r="J126" s="9">
        <f t="shared" si="90"/>
        <v>86683.044836187386</v>
      </c>
      <c r="K126" s="7">
        <f t="shared" si="34"/>
        <v>0</v>
      </c>
      <c r="L126" s="9">
        <f t="shared" si="35"/>
        <v>44432.838102184585</v>
      </c>
    </row>
    <row r="127" spans="1:12" x14ac:dyDescent="0.25">
      <c r="A127" s="3">
        <f t="shared" si="61"/>
        <v>44007</v>
      </c>
      <c r="B127" s="3"/>
      <c r="G127" s="7">
        <v>11963</v>
      </c>
      <c r="H127" s="9">
        <f t="shared" si="32"/>
        <v>135049.35942652312</v>
      </c>
      <c r="I127" s="7">
        <f t="shared" ref="I127:J127" si="91">+G113</f>
        <v>11963</v>
      </c>
      <c r="J127" s="9">
        <f t="shared" si="91"/>
        <v>89283.536181273012</v>
      </c>
      <c r="K127" s="7">
        <f t="shared" si="34"/>
        <v>0</v>
      </c>
      <c r="L127" s="9">
        <f t="shared" si="35"/>
        <v>45765.823245250111</v>
      </c>
    </row>
    <row r="128" spans="1:12" x14ac:dyDescent="0.25">
      <c r="A128" s="3">
        <f t="shared" si="61"/>
        <v>44008</v>
      </c>
      <c r="B128" s="3"/>
      <c r="G128" s="7">
        <v>11963</v>
      </c>
      <c r="H128" s="9">
        <f t="shared" si="32"/>
        <v>139100.84020931882</v>
      </c>
      <c r="I128" s="7">
        <f t="shared" ref="I128:J128" si="92">+G114</f>
        <v>11963</v>
      </c>
      <c r="J128" s="9">
        <f t="shared" si="92"/>
        <v>91962.0422667112</v>
      </c>
      <c r="K128" s="7">
        <f t="shared" si="34"/>
        <v>0</v>
      </c>
      <c r="L128" s="9">
        <f t="shared" si="35"/>
        <v>47138.79794260762</v>
      </c>
    </row>
    <row r="129" spans="1:12" x14ac:dyDescent="0.25">
      <c r="A129" s="3">
        <f t="shared" si="61"/>
        <v>44009</v>
      </c>
      <c r="B129" s="3"/>
      <c r="G129" s="7">
        <v>11963</v>
      </c>
      <c r="H129" s="9">
        <f t="shared" si="32"/>
        <v>143273.86541559838</v>
      </c>
      <c r="I129" s="7">
        <f t="shared" ref="I129:J129" si="93">+G115</f>
        <v>11963</v>
      </c>
      <c r="J129" s="9">
        <f t="shared" si="93"/>
        <v>94720.903534712532</v>
      </c>
      <c r="K129" s="7">
        <f t="shared" si="34"/>
        <v>0</v>
      </c>
      <c r="L129" s="9">
        <f t="shared" si="35"/>
        <v>48552.96188088585</v>
      </c>
    </row>
    <row r="130" spans="1:12" x14ac:dyDescent="0.25">
      <c r="A130" s="3">
        <f t="shared" si="61"/>
        <v>44010</v>
      </c>
      <c r="B130" s="3"/>
      <c r="G130" s="7">
        <v>11963</v>
      </c>
      <c r="H130" s="9">
        <f t="shared" si="32"/>
        <v>147572.08137806633</v>
      </c>
      <c r="I130" s="7">
        <f t="shared" ref="I130:J130" si="94">+G116</f>
        <v>11963</v>
      </c>
      <c r="J130" s="9">
        <f t="shared" si="94"/>
        <v>97562.530640753917</v>
      </c>
      <c r="K130" s="7">
        <f t="shared" si="34"/>
        <v>0</v>
      </c>
      <c r="L130" s="9">
        <f t="shared" si="35"/>
        <v>50009.550737312413</v>
      </c>
    </row>
    <row r="131" spans="1:12" x14ac:dyDescent="0.25">
      <c r="A131" s="3">
        <f t="shared" si="61"/>
        <v>44011</v>
      </c>
      <c r="B131" s="3"/>
      <c r="G131" s="7">
        <v>11963</v>
      </c>
      <c r="H131" s="9">
        <f t="shared" si="32"/>
        <v>151999.24381940832</v>
      </c>
      <c r="I131" s="7">
        <f t="shared" ref="I131:J131" si="95">+G117</f>
        <v>11963</v>
      </c>
      <c r="J131" s="9">
        <f t="shared" si="95"/>
        <v>100489.40655997653</v>
      </c>
      <c r="K131" s="7">
        <f t="shared" si="34"/>
        <v>0</v>
      </c>
      <c r="L131" s="9">
        <f t="shared" si="35"/>
        <v>51509.837259431792</v>
      </c>
    </row>
    <row r="132" spans="1:12" x14ac:dyDescent="0.25">
      <c r="A132" s="3">
        <f t="shared" si="61"/>
        <v>44012</v>
      </c>
      <c r="B132" s="3"/>
      <c r="G132" s="7">
        <v>11963</v>
      </c>
      <c r="H132" s="9">
        <f t="shared" si="32"/>
        <v>156559.22113399056</v>
      </c>
      <c r="I132" s="7">
        <f t="shared" ref="I132:J132" si="96">+G118</f>
        <v>11963</v>
      </c>
      <c r="J132" s="9">
        <f t="shared" si="96"/>
        <v>103504.08875677583</v>
      </c>
      <c r="K132" s="7">
        <f t="shared" si="34"/>
        <v>0</v>
      </c>
      <c r="L132" s="9">
        <f t="shared" si="35"/>
        <v>53055.13237721473</v>
      </c>
    </row>
    <row r="133" spans="1:12" x14ac:dyDescent="0.25">
      <c r="A133" s="3">
        <f t="shared" si="61"/>
        <v>44013</v>
      </c>
      <c r="B133" s="3"/>
      <c r="G133" s="7">
        <v>11963</v>
      </c>
      <c r="H133" s="9">
        <f t="shared" si="32"/>
        <v>161255.99776801027</v>
      </c>
      <c r="I133" s="7">
        <f t="shared" ref="I133:J133" si="97">+G119</f>
        <v>11963</v>
      </c>
      <c r="J133" s="9">
        <f t="shared" si="97"/>
        <v>106609.21141947911</v>
      </c>
      <c r="K133" s="7">
        <f t="shared" si="34"/>
        <v>0</v>
      </c>
      <c r="L133" s="9">
        <f t="shared" si="35"/>
        <v>54646.786348531168</v>
      </c>
    </row>
    <row r="134" spans="1:12" x14ac:dyDescent="0.25">
      <c r="A134" s="3">
        <f t="shared" si="61"/>
        <v>44014</v>
      </c>
      <c r="B134" s="3"/>
      <c r="G134" s="7">
        <v>11963</v>
      </c>
      <c r="H134" s="9">
        <f t="shared" si="32"/>
        <v>166093.67770105059</v>
      </c>
      <c r="I134" s="7">
        <f t="shared" ref="I134:J134" si="98">+G120</f>
        <v>11963</v>
      </c>
      <c r="J134" s="9">
        <f t="shared" si="98"/>
        <v>109807.48776206348</v>
      </c>
      <c r="K134" s="7">
        <f t="shared" si="34"/>
        <v>0</v>
      </c>
      <c r="L134" s="9">
        <f t="shared" si="35"/>
        <v>56286.189938987111</v>
      </c>
    </row>
    <row r="135" spans="1:12" x14ac:dyDescent="0.25">
      <c r="A135" s="3">
        <f t="shared" si="61"/>
        <v>44015</v>
      </c>
      <c r="B135" s="3"/>
      <c r="G135" s="7">
        <v>11963</v>
      </c>
      <c r="H135" s="9">
        <f t="shared" si="32"/>
        <v>171076.48803208212</v>
      </c>
      <c r="I135" s="7">
        <f t="shared" ref="I135:J135" si="99">+G121</f>
        <v>11963</v>
      </c>
      <c r="J135" s="9">
        <f t="shared" si="99"/>
        <v>113101.71239492539</v>
      </c>
      <c r="K135" s="7">
        <f t="shared" si="34"/>
        <v>0</v>
      </c>
      <c r="L135" s="9">
        <f t="shared" si="35"/>
        <v>57974.775637156738</v>
      </c>
    </row>
    <row r="136" spans="1:12" x14ac:dyDescent="0.25">
      <c r="A136" s="3">
        <f t="shared" si="61"/>
        <v>44016</v>
      </c>
      <c r="B136" s="3"/>
      <c r="G136" s="7">
        <v>11963</v>
      </c>
      <c r="H136" s="9">
        <f t="shared" ref="H136:H148" si="100">+H135*(1.03)</f>
        <v>176208.7826730446</v>
      </c>
      <c r="I136" s="7">
        <f t="shared" ref="I136:J136" si="101">+G122</f>
        <v>11963</v>
      </c>
      <c r="J136" s="9">
        <f t="shared" si="101"/>
        <v>116494.76376677315</v>
      </c>
      <c r="K136" s="7">
        <f t="shared" ref="K136:K148" si="102">+G136-I136</f>
        <v>0</v>
      </c>
      <c r="L136" s="9">
        <f t="shared" ref="L136:L148" si="103">+H136-J136</f>
        <v>59714.018906271449</v>
      </c>
    </row>
    <row r="137" spans="1:12" x14ac:dyDescent="0.25">
      <c r="A137" s="3">
        <f t="shared" si="61"/>
        <v>44017</v>
      </c>
      <c r="B137" s="3"/>
      <c r="G137" s="7">
        <v>11963</v>
      </c>
      <c r="H137" s="9">
        <f t="shared" si="100"/>
        <v>181495.04615323595</v>
      </c>
      <c r="I137" s="7">
        <f t="shared" ref="I137:J137" si="104">+G123</f>
        <v>11963</v>
      </c>
      <c r="J137" s="9">
        <f t="shared" si="104"/>
        <v>119989.60667977635</v>
      </c>
      <c r="K137" s="7">
        <f t="shared" si="102"/>
        <v>0</v>
      </c>
      <c r="L137" s="9">
        <f t="shared" si="103"/>
        <v>61505.439473459599</v>
      </c>
    </row>
    <row r="138" spans="1:12" x14ac:dyDescent="0.25">
      <c r="A138" s="3">
        <f t="shared" si="61"/>
        <v>44018</v>
      </c>
      <c r="B138" s="3"/>
      <c r="G138" s="7">
        <v>11963</v>
      </c>
      <c r="H138" s="9">
        <f t="shared" si="100"/>
        <v>186939.89753783302</v>
      </c>
      <c r="I138" s="7">
        <f t="shared" ref="I138:J138" si="105">+G124</f>
        <v>11963</v>
      </c>
      <c r="J138" s="9">
        <f t="shared" si="105"/>
        <v>123589.29488016965</v>
      </c>
      <c r="K138" s="7">
        <f t="shared" si="102"/>
        <v>0</v>
      </c>
      <c r="L138" s="9">
        <f t="shared" si="103"/>
        <v>63350.602657663374</v>
      </c>
    </row>
    <row r="139" spans="1:12" x14ac:dyDescent="0.25">
      <c r="A139" s="3">
        <f t="shared" si="61"/>
        <v>44019</v>
      </c>
      <c r="B139" s="3"/>
      <c r="G139" s="7">
        <v>11963</v>
      </c>
      <c r="H139" s="9">
        <f t="shared" si="100"/>
        <v>192548.09446396801</v>
      </c>
      <c r="I139" s="7">
        <f t="shared" ref="I139:J139" si="106">+G125</f>
        <v>11963</v>
      </c>
      <c r="J139" s="9">
        <f t="shared" si="106"/>
        <v>127296.97372657474</v>
      </c>
      <c r="K139" s="7">
        <f t="shared" si="102"/>
        <v>0</v>
      </c>
      <c r="L139" s="9">
        <f t="shared" si="103"/>
        <v>65251.12073739327</v>
      </c>
    </row>
    <row r="140" spans="1:12" x14ac:dyDescent="0.25">
      <c r="A140" s="3">
        <f t="shared" si="61"/>
        <v>44020</v>
      </c>
      <c r="B140" s="3"/>
      <c r="G140" s="7">
        <v>11963</v>
      </c>
      <c r="H140" s="9">
        <f t="shared" si="100"/>
        <v>198324.53729788706</v>
      </c>
      <c r="I140" s="7">
        <f t="shared" ref="I140:J140" si="107">+G126</f>
        <v>11963</v>
      </c>
      <c r="J140" s="9">
        <f t="shared" si="107"/>
        <v>131115.88293837197</v>
      </c>
      <c r="K140" s="7">
        <f t="shared" si="102"/>
        <v>0</v>
      </c>
      <c r="L140" s="9">
        <f t="shared" si="103"/>
        <v>67208.654359515087</v>
      </c>
    </row>
    <row r="141" spans="1:12" x14ac:dyDescent="0.25">
      <c r="A141" s="3">
        <f t="shared" si="61"/>
        <v>44021</v>
      </c>
      <c r="B141" s="3"/>
      <c r="G141" s="7">
        <v>11963</v>
      </c>
      <c r="H141" s="9">
        <f t="shared" si="100"/>
        <v>204274.27341682368</v>
      </c>
      <c r="I141" s="7">
        <f t="shared" ref="I141:J141" si="108">+G127</f>
        <v>11963</v>
      </c>
      <c r="J141" s="9">
        <f t="shared" si="108"/>
        <v>135049.35942652312</v>
      </c>
      <c r="K141" s="7">
        <f t="shared" si="102"/>
        <v>0</v>
      </c>
      <c r="L141" s="9">
        <f t="shared" si="103"/>
        <v>69224.913990300556</v>
      </c>
    </row>
    <row r="142" spans="1:12" x14ac:dyDescent="0.25">
      <c r="A142" s="3">
        <f t="shared" si="61"/>
        <v>44022</v>
      </c>
      <c r="B142" s="3"/>
      <c r="G142" s="7">
        <v>11963</v>
      </c>
      <c r="H142" s="9">
        <f t="shared" si="100"/>
        <v>210402.5016193284</v>
      </c>
      <c r="I142" s="7">
        <f t="shared" ref="I142:J142" si="109">+G128</f>
        <v>11963</v>
      </c>
      <c r="J142" s="9">
        <f t="shared" si="109"/>
        <v>139100.84020931882</v>
      </c>
      <c r="K142" s="7">
        <f t="shared" si="102"/>
        <v>0</v>
      </c>
      <c r="L142" s="9">
        <f t="shared" si="103"/>
        <v>71301.661410009576</v>
      </c>
    </row>
    <row r="143" spans="1:12" x14ac:dyDescent="0.25">
      <c r="A143" s="3">
        <f t="shared" si="61"/>
        <v>44023</v>
      </c>
      <c r="B143" s="3"/>
      <c r="G143" s="7">
        <v>11963</v>
      </c>
      <c r="H143" s="9">
        <f t="shared" si="100"/>
        <v>216714.57666790826</v>
      </c>
      <c r="I143" s="7">
        <f t="shared" ref="I143:J143" si="110">+G129</f>
        <v>11963</v>
      </c>
      <c r="J143" s="9">
        <f t="shared" si="110"/>
        <v>143273.86541559838</v>
      </c>
      <c r="K143" s="7">
        <f t="shared" si="102"/>
        <v>0</v>
      </c>
      <c r="L143" s="9">
        <f t="shared" si="103"/>
        <v>73440.711252309877</v>
      </c>
    </row>
    <row r="144" spans="1:12" x14ac:dyDescent="0.25">
      <c r="A144" s="3">
        <f t="shared" si="61"/>
        <v>44024</v>
      </c>
      <c r="B144" s="3"/>
      <c r="G144" s="7">
        <v>11963</v>
      </c>
      <c r="H144" s="9">
        <f t="shared" si="100"/>
        <v>223216.0139679455</v>
      </c>
      <c r="I144" s="7">
        <f t="shared" ref="I144:J144" si="111">+G130</f>
        <v>11963</v>
      </c>
      <c r="J144" s="9">
        <f t="shared" si="111"/>
        <v>147572.08137806633</v>
      </c>
      <c r="K144" s="7">
        <f t="shared" si="102"/>
        <v>0</v>
      </c>
      <c r="L144" s="9">
        <f t="shared" si="103"/>
        <v>75643.932589879172</v>
      </c>
    </row>
    <row r="145" spans="1:12" x14ac:dyDescent="0.25">
      <c r="A145" s="3">
        <f t="shared" si="61"/>
        <v>44025</v>
      </c>
      <c r="B145" s="3"/>
      <c r="G145" s="7">
        <v>11963</v>
      </c>
      <c r="H145" s="9">
        <f t="shared" si="100"/>
        <v>229912.49438698386</v>
      </c>
      <c r="I145" s="7">
        <f t="shared" ref="I145:J145" si="112">+G131</f>
        <v>11963</v>
      </c>
      <c r="J145" s="9">
        <f t="shared" si="112"/>
        <v>151999.24381940832</v>
      </c>
      <c r="K145" s="7">
        <f t="shared" si="102"/>
        <v>0</v>
      </c>
      <c r="L145" s="9">
        <f t="shared" si="103"/>
        <v>77913.250567575538</v>
      </c>
    </row>
    <row r="146" spans="1:12" x14ac:dyDescent="0.25">
      <c r="A146" s="3">
        <f t="shared" si="61"/>
        <v>44026</v>
      </c>
      <c r="B146" s="3"/>
      <c r="G146" s="7">
        <v>11963</v>
      </c>
      <c r="H146" s="9">
        <f t="shared" si="100"/>
        <v>236809.86921859338</v>
      </c>
      <c r="I146" s="7">
        <f t="shared" ref="I146:J146" si="113">+G132</f>
        <v>11963</v>
      </c>
      <c r="J146" s="9">
        <f t="shared" si="113"/>
        <v>156559.22113399056</v>
      </c>
      <c r="K146" s="7">
        <f t="shared" si="102"/>
        <v>0</v>
      </c>
      <c r="L146" s="9">
        <f t="shared" si="103"/>
        <v>80250.648084602813</v>
      </c>
    </row>
    <row r="147" spans="1:12" x14ac:dyDescent="0.25">
      <c r="A147" s="3">
        <f t="shared" si="61"/>
        <v>44027</v>
      </c>
      <c r="B147" s="3"/>
      <c r="G147" s="7">
        <v>11963</v>
      </c>
      <c r="H147" s="9">
        <f t="shared" si="100"/>
        <v>243914.16529515118</v>
      </c>
      <c r="I147" s="7">
        <f t="shared" ref="I147:J147" si="114">+G133</f>
        <v>11963</v>
      </c>
      <c r="J147" s="9">
        <f t="shared" si="114"/>
        <v>161255.99776801027</v>
      </c>
      <c r="K147" s="7">
        <f t="shared" si="102"/>
        <v>0</v>
      </c>
      <c r="L147" s="9">
        <f t="shared" si="103"/>
        <v>82658.167527140904</v>
      </c>
    </row>
    <row r="148" spans="1:12" x14ac:dyDescent="0.25">
      <c r="A148" s="3">
        <f t="shared" si="61"/>
        <v>44028</v>
      </c>
      <c r="B148" s="3"/>
      <c r="G148" s="7">
        <v>11963</v>
      </c>
      <c r="H148" s="9">
        <f t="shared" si="100"/>
        <v>251231.59025400571</v>
      </c>
      <c r="I148" s="7">
        <f t="shared" ref="I148:J148" si="115">+G134</f>
        <v>11963</v>
      </c>
      <c r="J148" s="9">
        <f t="shared" si="115"/>
        <v>166093.67770105059</v>
      </c>
      <c r="K148" s="7">
        <f t="shared" si="102"/>
        <v>0</v>
      </c>
      <c r="L148" s="9">
        <f t="shared" si="103"/>
        <v>85137.912552955124</v>
      </c>
    </row>
    <row r="149" spans="1:12" x14ac:dyDescent="0.25">
      <c r="I149" s="7">
        <f t="shared" ref="I86:J149" si="116">+G135</f>
        <v>11963</v>
      </c>
      <c r="J149" s="9"/>
      <c r="K149" s="7">
        <f t="shared" ref="K136:K160" si="117">+C149-I149</f>
        <v>-11963</v>
      </c>
    </row>
    <row r="150" spans="1:12" x14ac:dyDescent="0.25">
      <c r="I150" s="7">
        <f t="shared" ref="I150:I174" si="118">+G136</f>
        <v>11963</v>
      </c>
      <c r="J150" s="9"/>
      <c r="K150" s="7">
        <f t="shared" si="117"/>
        <v>-11963</v>
      </c>
    </row>
    <row r="151" spans="1:12" x14ac:dyDescent="0.25">
      <c r="I151" s="7">
        <f t="shared" si="118"/>
        <v>11963</v>
      </c>
      <c r="J151" s="9"/>
      <c r="K151" s="7">
        <f t="shared" si="117"/>
        <v>-11963</v>
      </c>
    </row>
    <row r="152" spans="1:12" x14ac:dyDescent="0.25">
      <c r="I152" s="7">
        <f t="shared" si="118"/>
        <v>11963</v>
      </c>
      <c r="J152" s="9"/>
      <c r="K152" s="7">
        <f t="shared" si="117"/>
        <v>-11963</v>
      </c>
    </row>
    <row r="153" spans="1:12" x14ac:dyDescent="0.25">
      <c r="I153" s="7">
        <f t="shared" si="118"/>
        <v>11963</v>
      </c>
      <c r="J153" s="9"/>
      <c r="K153" s="7">
        <f t="shared" si="117"/>
        <v>-11963</v>
      </c>
    </row>
    <row r="154" spans="1:12" x14ac:dyDescent="0.25">
      <c r="I154" s="7">
        <f t="shared" si="118"/>
        <v>11963</v>
      </c>
      <c r="J154" s="9"/>
      <c r="K154" s="7">
        <f t="shared" si="117"/>
        <v>-11963</v>
      </c>
    </row>
    <row r="155" spans="1:12" x14ac:dyDescent="0.25">
      <c r="I155" s="7">
        <f t="shared" si="118"/>
        <v>11963</v>
      </c>
      <c r="J155" s="9"/>
      <c r="K155" s="7">
        <f t="shared" si="117"/>
        <v>-11963</v>
      </c>
    </row>
    <row r="156" spans="1:12" x14ac:dyDescent="0.25">
      <c r="I156" s="7">
        <f t="shared" si="118"/>
        <v>11963</v>
      </c>
      <c r="J156" s="9"/>
      <c r="K156" s="7">
        <f t="shared" si="117"/>
        <v>-11963</v>
      </c>
    </row>
    <row r="157" spans="1:12" x14ac:dyDescent="0.25">
      <c r="I157" s="7">
        <f t="shared" si="118"/>
        <v>11963</v>
      </c>
      <c r="J157" s="9"/>
      <c r="K157" s="7">
        <f t="shared" si="117"/>
        <v>-11963</v>
      </c>
    </row>
    <row r="158" spans="1:12" x14ac:dyDescent="0.25">
      <c r="I158" s="7">
        <f t="shared" si="118"/>
        <v>11963</v>
      </c>
      <c r="J158" s="9"/>
      <c r="K158" s="7">
        <f t="shared" si="117"/>
        <v>-11963</v>
      </c>
    </row>
    <row r="159" spans="1:12" x14ac:dyDescent="0.25">
      <c r="I159" s="7">
        <f t="shared" si="118"/>
        <v>11963</v>
      </c>
      <c r="J159" s="9"/>
      <c r="K159" s="7">
        <f t="shared" si="117"/>
        <v>-11963</v>
      </c>
    </row>
    <row r="160" spans="1:12" x14ac:dyDescent="0.25">
      <c r="I160" s="7">
        <f t="shared" si="118"/>
        <v>11963</v>
      </c>
      <c r="J160" s="9"/>
      <c r="K160" s="7">
        <f t="shared" si="117"/>
        <v>-11963</v>
      </c>
    </row>
    <row r="161" spans="9:10" x14ac:dyDescent="0.25">
      <c r="I161" s="7">
        <f t="shared" si="118"/>
        <v>11963</v>
      </c>
      <c r="J161" s="9"/>
    </row>
    <row r="162" spans="9:10" x14ac:dyDescent="0.25">
      <c r="I162" s="7">
        <f t="shared" si="118"/>
        <v>11963</v>
      </c>
      <c r="J162" s="9"/>
    </row>
    <row r="163" spans="9:10" x14ac:dyDescent="0.25">
      <c r="I163" s="7">
        <f t="shared" si="118"/>
        <v>0</v>
      </c>
      <c r="J163" s="9"/>
    </row>
    <row r="164" spans="9:10" x14ac:dyDescent="0.25">
      <c r="I164" s="7">
        <f t="shared" si="118"/>
        <v>0</v>
      </c>
      <c r="J164" s="9"/>
    </row>
    <row r="165" spans="9:10" x14ac:dyDescent="0.25">
      <c r="I165" s="7">
        <f t="shared" si="118"/>
        <v>0</v>
      </c>
      <c r="J165" s="9"/>
    </row>
    <row r="166" spans="9:10" x14ac:dyDescent="0.25">
      <c r="I166" s="7">
        <f t="shared" si="118"/>
        <v>0</v>
      </c>
      <c r="J166" s="9"/>
    </row>
    <row r="167" spans="9:10" x14ac:dyDescent="0.25">
      <c r="I167" s="7">
        <f t="shared" si="118"/>
        <v>0</v>
      </c>
      <c r="J167" s="9"/>
    </row>
    <row r="168" spans="9:10" x14ac:dyDescent="0.25">
      <c r="I168" s="7">
        <f t="shared" si="118"/>
        <v>0</v>
      </c>
      <c r="J168" s="9"/>
    </row>
    <row r="169" spans="9:10" x14ac:dyDescent="0.25">
      <c r="I169" s="7">
        <f t="shared" si="118"/>
        <v>0</v>
      </c>
      <c r="J169" s="9"/>
    </row>
    <row r="170" spans="9:10" x14ac:dyDescent="0.25">
      <c r="I170" s="7">
        <f t="shared" si="118"/>
        <v>0</v>
      </c>
      <c r="J170" s="9"/>
    </row>
    <row r="171" spans="9:10" x14ac:dyDescent="0.25">
      <c r="I171" s="7">
        <f t="shared" si="118"/>
        <v>0</v>
      </c>
      <c r="J171" s="9"/>
    </row>
    <row r="172" spans="9:10" x14ac:dyDescent="0.25">
      <c r="I172" s="7">
        <f t="shared" si="118"/>
        <v>0</v>
      </c>
      <c r="J172" s="9"/>
    </row>
    <row r="173" spans="9:10" x14ac:dyDescent="0.25">
      <c r="I173" s="7">
        <f t="shared" si="118"/>
        <v>0</v>
      </c>
      <c r="J173" s="9"/>
    </row>
    <row r="174" spans="9:10" x14ac:dyDescent="0.25">
      <c r="I174" s="7">
        <f t="shared" si="118"/>
        <v>0</v>
      </c>
      <c r="J174" s="9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Tabelle1</vt:lpstr>
      <vt:lpstr>Diagramm1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2020-03-17T07:37:17Z</dcterms:created>
  <dcterms:modified xsi:type="dcterms:W3CDTF">2020-04-06T09:03:47Z</dcterms:modified>
</cp:coreProperties>
</file>