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neDrive\desktop\ToDo\Elektroauto\4 Reichweite\"/>
    </mc:Choice>
  </mc:AlternateContent>
  <xr:revisionPtr revIDLastSave="0" documentId="13_ncr:1_{02D833EE-FCEE-4554-9690-4DFE926F78B6}" xr6:coauthVersionLast="45" xr6:coauthVersionMax="45" xr10:uidLastSave="{00000000-0000-0000-0000-000000000000}"/>
  <bookViews>
    <workbookView xWindow="2640" yWindow="570" windowWidth="24300" windowHeight="14730" xr2:uid="{207FDFF3-A45A-43B3-A61E-205B10E32B7D}"/>
  </bookViews>
  <sheets>
    <sheet name="Reichwe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5" l="1"/>
  <c r="C22" i="5"/>
  <c r="F22" i="5"/>
  <c r="J22" i="5"/>
  <c r="M22" i="5"/>
  <c r="L22" i="5"/>
  <c r="I22" i="5"/>
  <c r="H22" i="5"/>
  <c r="E22" i="5"/>
  <c r="K22" i="5"/>
  <c r="E21" i="5" l="1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L21" i="5" l="1"/>
  <c r="M21" i="5" s="1"/>
  <c r="L20" i="5"/>
  <c r="M20" i="5" s="1"/>
  <c r="L19" i="5"/>
  <c r="M19" i="5" s="1"/>
  <c r="L18" i="5"/>
  <c r="M18" i="5" s="1"/>
  <c r="L17" i="5"/>
  <c r="M17" i="5" s="1"/>
  <c r="L16" i="5"/>
  <c r="M16" i="5" s="1"/>
  <c r="L15" i="5"/>
  <c r="M15" i="5" s="1"/>
  <c r="L14" i="5"/>
  <c r="M14" i="5" s="1"/>
  <c r="L13" i="5"/>
  <c r="M13" i="5" s="1"/>
  <c r="L12" i="5"/>
  <c r="M12" i="5" s="1"/>
  <c r="L11" i="5"/>
  <c r="M11" i="5" s="1"/>
  <c r="L10" i="5"/>
  <c r="M10" i="5" s="1"/>
  <c r="L9" i="5"/>
  <c r="M9" i="5" s="1"/>
  <c r="L8" i="5"/>
  <c r="M8" i="5" s="1"/>
  <c r="L7" i="5"/>
  <c r="M7" i="5" s="1"/>
  <c r="L6" i="5"/>
  <c r="M6" i="5" s="1"/>
  <c r="L5" i="5"/>
  <c r="M5" i="5" s="1"/>
  <c r="L4" i="5"/>
  <c r="M4" i="5" s="1"/>
  <c r="L3" i="5"/>
  <c r="M3" i="5" s="1"/>
  <c r="L2" i="5"/>
  <c r="M2" i="5" s="1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</calcChain>
</file>

<file path=xl/sharedStrings.xml><?xml version="1.0" encoding="utf-8"?>
<sst xmlns="http://schemas.openxmlformats.org/spreadsheetml/2006/main" count="32" uniqueCount="32">
  <si>
    <t>Tesla Model X 100D</t>
  </si>
  <si>
    <t>Tesla Model 3 Longe Range AWD</t>
  </si>
  <si>
    <t>Kia e-Niro (64 kWh) Spirit</t>
  </si>
  <si>
    <t>Kia e-Soul (64 kWh) Spirit</t>
  </si>
  <si>
    <t>Hyundai Kona Elektro (64 kWh) Trend</t>
  </si>
  <si>
    <t>Jaguar i-Pace EV400 S AWD</t>
  </si>
  <si>
    <t>Audi e-tron 55 quattro</t>
  </si>
  <si>
    <t>Opel Ampera-e First Edition</t>
  </si>
  <si>
    <t>Mercedes EQC 400 AMG Line</t>
  </si>
  <si>
    <t>Tesla Model 3 Standard Range Plus</t>
  </si>
  <si>
    <t>Nissan Leaf e+ Tekna (62 kWh)</t>
  </si>
  <si>
    <t>BMW i3 (120 Ah)</t>
  </si>
  <si>
    <t>Hyundai Ioniq Elektro Style</t>
  </si>
  <si>
    <t>Renault Zoe Intens (41 kWh)</t>
  </si>
  <si>
    <t>Nissan Leaf Acenta (40 kWh)</t>
  </si>
  <si>
    <t>VW e-Golf</t>
  </si>
  <si>
    <t>Nissan e-NV 200 Evalia</t>
  </si>
  <si>
    <t>Smart Forfour EQ passion</t>
  </si>
  <si>
    <t>Volladung</t>
  </si>
  <si>
    <t>Reichweite</t>
  </si>
  <si>
    <t>Modell</t>
  </si>
  <si>
    <t>Kapazität</t>
  </si>
  <si>
    <t>Preis</t>
  </si>
  <si>
    <t>Verbrauch-ADAC</t>
  </si>
  <si>
    <t>Verbrauch-Hersteller</t>
  </si>
  <si>
    <t>Preis pro Kilometer</t>
  </si>
  <si>
    <t xml:space="preserve">Renault Zoe R135 </t>
  </si>
  <si>
    <t>Seat Mii electric Plus</t>
  </si>
  <si>
    <t>Reichweite ADAC</t>
  </si>
  <si>
    <t>Mehrladung</t>
  </si>
  <si>
    <t>Mehrverbrauch</t>
  </si>
  <si>
    <t>Reichweitendifferenz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</si>
</sst>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1" fontId="0" fillId="0" borderId="0" xfId="0" applyNumberFormat="1"/>
    <xf numFmtId="1" fontId="1" fillId="2" borderId="0" xfId="0" applyNumberFormat="1" applyFont="1" applyFill="1" applyAlignment="1">
      <alignment vertical="center" wrapText="1"/>
    </xf>
    <xf numFmtId="9" fontId="0" fillId="0" borderId="0" xfId="0" applyNumberFormat="1"/>
    <xf numFmtId="9" fontId="1" fillId="2" borderId="0" xfId="0" applyNumberFormat="1" applyFont="1" applyFill="1" applyAlignment="1">
      <alignment vertical="center" wrapText="1"/>
    </xf>
    <xf numFmtId="1" fontId="2" fillId="2" borderId="0" xfId="0" applyNumberFormat="1" applyFont="1" applyFill="1" applyAlignment="1">
      <alignment vertical="center" wrapText="1"/>
    </xf>
    <xf numFmtId="9" fontId="2" fillId="2" borderId="0" xfId="0" applyNumberFormat="1" applyFont="1" applyFill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Datenblattabweichungen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6117893809788004"/>
          <c:y val="8.8223001587539859E-2"/>
          <c:w val="0.56545341592174403"/>
          <c:h val="0.90741588688621599"/>
        </c:manualLayout>
      </c:layout>
      <c:barChart>
        <c:barDir val="bar"/>
        <c:grouping val="clustered"/>
        <c:varyColors val="0"/>
        <c:ser>
          <c:idx val="0"/>
          <c:order val="0"/>
          <c:tx>
            <c:v>Mehrladung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Reichweite!$B$2:$B$21</c:f>
              <c:strCache>
                <c:ptCount val="20"/>
                <c:pt idx="0">
                  <c:v>Audi e-tron 55 quattro</c:v>
                </c:pt>
                <c:pt idx="1">
                  <c:v>BMW i3 (120 Ah)</c:v>
                </c:pt>
                <c:pt idx="2">
                  <c:v>Hyundai Ioniq Elektro Style</c:v>
                </c:pt>
                <c:pt idx="3">
                  <c:v>Hyundai Kona Elektro (64 kWh) Trend</c:v>
                </c:pt>
                <c:pt idx="4">
                  <c:v>Jaguar i-Pace EV400 S AWD</c:v>
                </c:pt>
                <c:pt idx="5">
                  <c:v>Kia e-Niro (64 kWh) Spirit</c:v>
                </c:pt>
                <c:pt idx="6">
                  <c:v>Kia e-Soul (64 kWh) Spirit</c:v>
                </c:pt>
                <c:pt idx="7">
                  <c:v>Mercedes EQC 400 AMG Line</c:v>
                </c:pt>
                <c:pt idx="8">
                  <c:v>Nissan e-NV 200 Evalia</c:v>
                </c:pt>
                <c:pt idx="9">
                  <c:v>Nissan Leaf Acenta (40 kWh)</c:v>
                </c:pt>
                <c:pt idx="10">
                  <c:v>Nissan Leaf e+ Tekna (62 kWh)</c:v>
                </c:pt>
                <c:pt idx="11">
                  <c:v>Opel Ampera-e First Edition</c:v>
                </c:pt>
                <c:pt idx="12">
                  <c:v>Renault Zoe Intens (41 kWh)</c:v>
                </c:pt>
                <c:pt idx="13">
                  <c:v>Renault Zoe R135 </c:v>
                </c:pt>
                <c:pt idx="14">
                  <c:v>Seat Mii electric Plus</c:v>
                </c:pt>
                <c:pt idx="15">
                  <c:v>Smart Forfour EQ passion</c:v>
                </c:pt>
                <c:pt idx="16">
                  <c:v>Tesla Model 3 Longe Range AWD</c:v>
                </c:pt>
                <c:pt idx="17">
                  <c:v>Tesla Model 3 Standard Range Plus</c:v>
                </c:pt>
                <c:pt idx="18">
                  <c:v>Tesla Model X 100D</c:v>
                </c:pt>
                <c:pt idx="19">
                  <c:v>VW e-Golf</c:v>
                </c:pt>
              </c:strCache>
            </c:strRef>
          </c:cat>
          <c:val>
            <c:numRef>
              <c:f>Reichweite!$E$2:$E$21</c:f>
              <c:numCache>
                <c:formatCode>0%</c:formatCode>
                <c:ptCount val="20"/>
                <c:pt idx="0">
                  <c:v>0.1279904306220096</c:v>
                </c:pt>
                <c:pt idx="1">
                  <c:v>0.28759894459102897</c:v>
                </c:pt>
                <c:pt idx="2">
                  <c:v>0.15143603133159281</c:v>
                </c:pt>
                <c:pt idx="3">
                  <c:v>0.15468750000000009</c:v>
                </c:pt>
                <c:pt idx="4">
                  <c:v>0.11999999999999997</c:v>
                </c:pt>
                <c:pt idx="5">
                  <c:v>0.12968749999999996</c:v>
                </c:pt>
                <c:pt idx="6">
                  <c:v>0.15468750000000009</c:v>
                </c:pt>
                <c:pt idx="7">
                  <c:v>0.16250000000000001</c:v>
                </c:pt>
                <c:pt idx="8">
                  <c:v>0.17249999999999996</c:v>
                </c:pt>
                <c:pt idx="9">
                  <c:v>0.1125</c:v>
                </c:pt>
                <c:pt idx="10">
                  <c:v>0.103225806451613</c:v>
                </c:pt>
                <c:pt idx="11">
                  <c:v>0.12333333333333343</c:v>
                </c:pt>
                <c:pt idx="12">
                  <c:v>0.2073170731707317</c:v>
                </c:pt>
                <c:pt idx="13">
                  <c:v>0.23653846153846148</c:v>
                </c:pt>
                <c:pt idx="14">
                  <c:v>0.17027863777089786</c:v>
                </c:pt>
                <c:pt idx="15">
                  <c:v>7.3863636363636201E-2</c:v>
                </c:pt>
                <c:pt idx="16">
                  <c:v>0.19333333333333333</c:v>
                </c:pt>
                <c:pt idx="17">
                  <c:v>0.13207547169811321</c:v>
                </c:pt>
                <c:pt idx="18">
                  <c:v>8.2999999999999977E-2</c:v>
                </c:pt>
                <c:pt idx="19">
                  <c:v>-2.5139664804469237E-2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1-4E57-BA3F-06DDE3089816}"/>
            </c:ext>
          </c:extLst>
        </c:ser>
        <c:ser>
          <c:idx val="1"/>
          <c:order val="1"/>
          <c:tx>
            <c:v>Mehrverbrauch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Reichweite!$J$2:$J$21</c:f>
              <c:numCache>
                <c:formatCode>0%</c:formatCode>
                <c:ptCount val="20"/>
                <c:pt idx="0">
                  <c:v>0.12173913043478264</c:v>
                </c:pt>
                <c:pt idx="1">
                  <c:v>0.16993464052287566</c:v>
                </c:pt>
                <c:pt idx="2">
                  <c:v>0.18115942028985507</c:v>
                </c:pt>
                <c:pt idx="3">
                  <c:v>0.3</c:v>
                </c:pt>
                <c:pt idx="4">
                  <c:v>0.25454545454545463</c:v>
                </c:pt>
                <c:pt idx="5">
                  <c:v>0.13836477987421389</c:v>
                </c:pt>
                <c:pt idx="6">
                  <c:v>0.19745222929936315</c:v>
                </c:pt>
                <c:pt idx="7">
                  <c:v>0.22123893805309733</c:v>
                </c:pt>
                <c:pt idx="8">
                  <c:v>8.494208494208505E-2</c:v>
                </c:pt>
                <c:pt idx="9">
                  <c:v>7.281553398058252E-2</c:v>
                </c:pt>
                <c:pt idx="10">
                  <c:v>0.22702702702702698</c:v>
                </c:pt>
                <c:pt idx="11">
                  <c:v>0.35862068965517235</c:v>
                </c:pt>
                <c:pt idx="12">
                  <c:v>0.52631578947368418</c:v>
                </c:pt>
                <c:pt idx="13">
                  <c:v>7.3446327683615864E-2</c:v>
                </c:pt>
                <c:pt idx="14">
                  <c:v>0.16107382550335572</c:v>
                </c:pt>
                <c:pt idx="15">
                  <c:v>0.15723270440251561</c:v>
                </c:pt>
                <c:pt idx="16">
                  <c:v>0.30624999999999991</c:v>
                </c:pt>
                <c:pt idx="17">
                  <c:v>0.36363636363636359</c:v>
                </c:pt>
                <c:pt idx="18">
                  <c:v>0.1538461538461538</c:v>
                </c:pt>
                <c:pt idx="19">
                  <c:v>9.4936708860759486E-2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1-4E57-BA3F-06DDE3089816}"/>
            </c:ext>
          </c:extLst>
        </c:ser>
        <c:ser>
          <c:idx val="2"/>
          <c:order val="2"/>
          <c:tx>
            <c:v>Minderreichweite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Reichweite!$M$2:$M$21</c:f>
              <c:numCache>
                <c:formatCode>0%</c:formatCode>
                <c:ptCount val="20"/>
                <c:pt idx="0">
                  <c:v>-0.11224381437825227</c:v>
                </c:pt>
                <c:pt idx="1">
                  <c:v>-0.22157410450213597</c:v>
                </c:pt>
                <c:pt idx="2">
                  <c:v>-0.12974324017268815</c:v>
                </c:pt>
                <c:pt idx="3">
                  <c:v>-0.13402340842974095</c:v>
                </c:pt>
                <c:pt idx="4">
                  <c:v>-0.10905203136136851</c:v>
                </c:pt>
                <c:pt idx="5">
                  <c:v>-0.11157999944473748</c:v>
                </c:pt>
                <c:pt idx="6">
                  <c:v>-0.12711402073104203</c:v>
                </c:pt>
                <c:pt idx="7">
                  <c:v>-0.13476097772009515</c:v>
                </c:pt>
                <c:pt idx="8">
                  <c:v>-0.14761224881198473</c:v>
                </c:pt>
                <c:pt idx="9">
                  <c:v>-9.9524999437203207E-2</c:v>
                </c:pt>
                <c:pt idx="10">
                  <c:v>-8.9574155653450782E-2</c:v>
                </c:pt>
                <c:pt idx="11">
                  <c:v>-0.10944874877549199</c:v>
                </c:pt>
                <c:pt idx="12">
                  <c:v>-0.16884591214093136</c:v>
                </c:pt>
                <c:pt idx="13">
                  <c:v>-0.18303220738413201</c:v>
                </c:pt>
                <c:pt idx="14">
                  <c:v>-0.13160371017609904</c:v>
                </c:pt>
                <c:pt idx="15">
                  <c:v>-4.3478260869565022E-2</c:v>
                </c:pt>
                <c:pt idx="16">
                  <c:v>-0.16351590992739312</c:v>
                </c:pt>
                <c:pt idx="17">
                  <c:v>-0.10886927280369894</c:v>
                </c:pt>
                <c:pt idx="18">
                  <c:v>-7.612712490761267E-2</c:v>
                </c:pt>
                <c:pt idx="19">
                  <c:v>2.9534408880453132E-2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CA-493F-9328-D18625A83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46157568"/>
        <c:axId val="946156584"/>
      </c:barChart>
      <c:catAx>
        <c:axId val="946157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46156584"/>
        <c:crosses val="autoZero"/>
        <c:auto val="1"/>
        <c:lblAlgn val="ctr"/>
        <c:lblOffset val="100"/>
        <c:noMultiLvlLbl val="0"/>
      </c:catAx>
      <c:valAx>
        <c:axId val="946156584"/>
        <c:scaling>
          <c:orientation val="minMax"/>
          <c:max val="0.60000000000000009"/>
          <c:min val="-0.3000000000000000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46157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487704204508364"/>
          <c:y val="0.34311203300627285"/>
          <c:w val="0.17894639369258161"/>
          <c:h val="0.1428093924960307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Kaufpreis [€]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Reichweite!$B$2:$B$21</c:f>
              <c:strCache>
                <c:ptCount val="20"/>
                <c:pt idx="0">
                  <c:v>Audi e-tron 55 quattro</c:v>
                </c:pt>
                <c:pt idx="1">
                  <c:v>BMW i3 (120 Ah)</c:v>
                </c:pt>
                <c:pt idx="2">
                  <c:v>Hyundai Ioniq Elektro Style</c:v>
                </c:pt>
                <c:pt idx="3">
                  <c:v>Hyundai Kona Elektro (64 kWh) Trend</c:v>
                </c:pt>
                <c:pt idx="4">
                  <c:v>Jaguar i-Pace EV400 S AWD</c:v>
                </c:pt>
                <c:pt idx="5">
                  <c:v>Kia e-Niro (64 kWh) Spirit</c:v>
                </c:pt>
                <c:pt idx="6">
                  <c:v>Kia e-Soul (64 kWh) Spirit</c:v>
                </c:pt>
                <c:pt idx="7">
                  <c:v>Mercedes EQC 400 AMG Line</c:v>
                </c:pt>
                <c:pt idx="8">
                  <c:v>Nissan e-NV 200 Evalia</c:v>
                </c:pt>
                <c:pt idx="9">
                  <c:v>Nissan Leaf Acenta (40 kWh)</c:v>
                </c:pt>
                <c:pt idx="10">
                  <c:v>Nissan Leaf e+ Tekna (62 kWh)</c:v>
                </c:pt>
                <c:pt idx="11">
                  <c:v>Opel Ampera-e First Edition</c:v>
                </c:pt>
                <c:pt idx="12">
                  <c:v>Renault Zoe Intens (41 kWh)</c:v>
                </c:pt>
                <c:pt idx="13">
                  <c:v>Renault Zoe R135 </c:v>
                </c:pt>
                <c:pt idx="14">
                  <c:v>Seat Mii electric Plus</c:v>
                </c:pt>
                <c:pt idx="15">
                  <c:v>Smart Forfour EQ passion</c:v>
                </c:pt>
                <c:pt idx="16">
                  <c:v>Tesla Model 3 Longe Range AWD</c:v>
                </c:pt>
                <c:pt idx="17">
                  <c:v>Tesla Model 3 Standard Range Plus</c:v>
                </c:pt>
                <c:pt idx="18">
                  <c:v>Tesla Model X 100D</c:v>
                </c:pt>
                <c:pt idx="19">
                  <c:v>VW e-Golf</c:v>
                </c:pt>
              </c:strCache>
            </c:strRef>
          </c:cat>
          <c:val>
            <c:numRef>
              <c:f>Reichweite!$F$2:$F$21</c:f>
              <c:numCache>
                <c:formatCode>0</c:formatCode>
                <c:ptCount val="20"/>
                <c:pt idx="0">
                  <c:v>80900</c:v>
                </c:pt>
                <c:pt idx="1">
                  <c:v>39000</c:v>
                </c:pt>
                <c:pt idx="2">
                  <c:v>34459</c:v>
                </c:pt>
                <c:pt idx="3">
                  <c:v>41850</c:v>
                </c:pt>
                <c:pt idx="4">
                  <c:v>77300</c:v>
                </c:pt>
                <c:pt idx="5">
                  <c:v>39090</c:v>
                </c:pt>
                <c:pt idx="6">
                  <c:v>37790</c:v>
                </c:pt>
                <c:pt idx="7">
                  <c:v>71281</c:v>
                </c:pt>
                <c:pt idx="8">
                  <c:v>43433</c:v>
                </c:pt>
                <c:pt idx="9">
                  <c:v>44700</c:v>
                </c:pt>
                <c:pt idx="10">
                  <c:v>36800</c:v>
                </c:pt>
                <c:pt idx="11">
                  <c:v>42990</c:v>
                </c:pt>
                <c:pt idx="12">
                  <c:v>29990</c:v>
                </c:pt>
                <c:pt idx="13">
                  <c:v>33990</c:v>
                </c:pt>
                <c:pt idx="14">
                  <c:v>20650</c:v>
                </c:pt>
                <c:pt idx="15">
                  <c:v>22030</c:v>
                </c:pt>
                <c:pt idx="16">
                  <c:v>57070</c:v>
                </c:pt>
                <c:pt idx="17">
                  <c:v>47370</c:v>
                </c:pt>
                <c:pt idx="18">
                  <c:v>92680</c:v>
                </c:pt>
                <c:pt idx="19">
                  <c:v>31900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5-4FFB-ADFC-C81F12954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24918608"/>
        <c:axId val="924918936"/>
      </c:barChart>
      <c:catAx>
        <c:axId val="9249186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4918936"/>
        <c:crosses val="autoZero"/>
        <c:auto val="1"/>
        <c:lblAlgn val="ctr"/>
        <c:lblOffset val="100"/>
        <c:noMultiLvlLbl val="0"/>
      </c:catAx>
      <c:valAx>
        <c:axId val="9249189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491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Reichweite [km]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Reichweite!$B$2:$B$21</c:f>
              <c:strCache>
                <c:ptCount val="20"/>
                <c:pt idx="0">
                  <c:v>Audi e-tron 55 quattro</c:v>
                </c:pt>
                <c:pt idx="1">
                  <c:v>BMW i3 (120 Ah)</c:v>
                </c:pt>
                <c:pt idx="2">
                  <c:v>Hyundai Ioniq Elektro Style</c:v>
                </c:pt>
                <c:pt idx="3">
                  <c:v>Hyundai Kona Elektro (64 kWh) Trend</c:v>
                </c:pt>
                <c:pt idx="4">
                  <c:v>Jaguar i-Pace EV400 S AWD</c:v>
                </c:pt>
                <c:pt idx="5">
                  <c:v>Kia e-Niro (64 kWh) Spirit</c:v>
                </c:pt>
                <c:pt idx="6">
                  <c:v>Kia e-Soul (64 kWh) Spirit</c:v>
                </c:pt>
                <c:pt idx="7">
                  <c:v>Mercedes EQC 400 AMG Line</c:v>
                </c:pt>
                <c:pt idx="8">
                  <c:v>Nissan e-NV 200 Evalia</c:v>
                </c:pt>
                <c:pt idx="9">
                  <c:v>Nissan Leaf Acenta (40 kWh)</c:v>
                </c:pt>
                <c:pt idx="10">
                  <c:v>Nissan Leaf e+ Tekna (62 kWh)</c:v>
                </c:pt>
                <c:pt idx="11">
                  <c:v>Opel Ampera-e First Edition</c:v>
                </c:pt>
                <c:pt idx="12">
                  <c:v>Renault Zoe Intens (41 kWh)</c:v>
                </c:pt>
                <c:pt idx="13">
                  <c:v>Renault Zoe R135 </c:v>
                </c:pt>
                <c:pt idx="14">
                  <c:v>Seat Mii electric Plus</c:v>
                </c:pt>
                <c:pt idx="15">
                  <c:v>Smart Forfour EQ passion</c:v>
                </c:pt>
                <c:pt idx="16">
                  <c:v>Tesla Model 3 Longe Range AWD</c:v>
                </c:pt>
                <c:pt idx="17">
                  <c:v>Tesla Model 3 Standard Range Plus</c:v>
                </c:pt>
                <c:pt idx="18">
                  <c:v>Tesla Model X 100D</c:v>
                </c:pt>
                <c:pt idx="19">
                  <c:v>VW e-Golf</c:v>
                </c:pt>
              </c:strCache>
            </c:strRef>
          </c:cat>
          <c:val>
            <c:numRef>
              <c:f>Reichweite!$K$2:$K$21</c:f>
              <c:numCache>
                <c:formatCode>General</c:formatCode>
                <c:ptCount val="20"/>
                <c:pt idx="0">
                  <c:v>365</c:v>
                </c:pt>
                <c:pt idx="1">
                  <c:v>272</c:v>
                </c:pt>
                <c:pt idx="2">
                  <c:v>270</c:v>
                </c:pt>
                <c:pt idx="3">
                  <c:v>379</c:v>
                </c:pt>
                <c:pt idx="4">
                  <c:v>366</c:v>
                </c:pt>
                <c:pt idx="5">
                  <c:v>398</c:v>
                </c:pt>
                <c:pt idx="6">
                  <c:v>390</c:v>
                </c:pt>
                <c:pt idx="7">
                  <c:v>335</c:v>
                </c:pt>
                <c:pt idx="8">
                  <c:v>167</c:v>
                </c:pt>
                <c:pt idx="9">
                  <c:v>201</c:v>
                </c:pt>
                <c:pt idx="10">
                  <c:v>300</c:v>
                </c:pt>
                <c:pt idx="11">
                  <c:v>342</c:v>
                </c:pt>
                <c:pt idx="12">
                  <c:v>243</c:v>
                </c:pt>
                <c:pt idx="13">
                  <c:v>335</c:v>
                </c:pt>
                <c:pt idx="14">
                  <c:v>215</c:v>
                </c:pt>
                <c:pt idx="15">
                  <c:v>100</c:v>
                </c:pt>
                <c:pt idx="16">
                  <c:v>429</c:v>
                </c:pt>
                <c:pt idx="17">
                  <c:v>305</c:v>
                </c:pt>
                <c:pt idx="18">
                  <c:v>451</c:v>
                </c:pt>
                <c:pt idx="19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2-4194-AED7-3015C53B3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24918608"/>
        <c:axId val="924918936"/>
      </c:barChart>
      <c:catAx>
        <c:axId val="9249186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4918936"/>
        <c:crosses val="autoZero"/>
        <c:auto val="1"/>
        <c:lblAlgn val="ctr"/>
        <c:lblOffset val="100"/>
        <c:noMultiLvlLbl val="0"/>
      </c:catAx>
      <c:valAx>
        <c:axId val="9249189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491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44</xdr:row>
      <xdr:rowOff>9525</xdr:rowOff>
    </xdr:from>
    <xdr:to>
      <xdr:col>10</xdr:col>
      <xdr:colOff>285750</xdr:colOff>
      <xdr:row>68</xdr:row>
      <xdr:rowOff>19050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C2FAA5AC-DB58-4AC8-A1D9-C72348F546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22</xdr:row>
      <xdr:rowOff>185736</xdr:rowOff>
    </xdr:from>
    <xdr:to>
      <xdr:col>12</xdr:col>
      <xdr:colOff>481012</xdr:colOff>
      <xdr:row>42</xdr:row>
      <xdr:rowOff>209550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724EDC63-88CE-46C2-BD72-C7F03086C2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2209800</xdr:colOff>
      <xdr:row>22</xdr:row>
      <xdr:rowOff>190500</xdr:rowOff>
    </xdr:from>
    <xdr:to>
      <xdr:col>7</xdr:col>
      <xdr:colOff>514350</xdr:colOff>
      <xdr:row>42</xdr:row>
      <xdr:rowOff>214314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7EF886C1-D97E-43A6-A416-1DE06380AA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</xdr:colOff>
      <xdr:row>25</xdr:row>
      <xdr:rowOff>142875</xdr:rowOff>
    </xdr:from>
    <xdr:to>
      <xdr:col>6</xdr:col>
      <xdr:colOff>28575</xdr:colOff>
      <xdr:row>42</xdr:row>
      <xdr:rowOff>28575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4FCC667D-520E-4359-9913-D1E33B0B3CA9}"/>
            </a:ext>
          </a:extLst>
        </xdr:cNvPr>
        <xdr:cNvCxnSpPr/>
      </xdr:nvCxnSpPr>
      <xdr:spPr>
        <a:xfrm>
          <a:off x="6591300" y="5857875"/>
          <a:ext cx="19050" cy="37719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714375</xdr:colOff>
      <xdr:row>25</xdr:row>
      <xdr:rowOff>85725</xdr:rowOff>
    </xdr:from>
    <xdr:to>
      <xdr:col>9</xdr:col>
      <xdr:colOff>733425</xdr:colOff>
      <xdr:row>41</xdr:row>
      <xdr:rowOff>200025</xdr:rowOff>
    </xdr:to>
    <xdr:cxnSp macro="">
      <xdr:nvCxnSpPr>
        <xdr:cNvPr id="12" name="Gerader Verbinder 11">
          <a:extLst>
            <a:ext uri="{FF2B5EF4-FFF2-40B4-BE49-F238E27FC236}">
              <a16:creationId xmlns:a16="http://schemas.microsoft.com/office/drawing/2014/main" id="{09C1D494-79CF-4F41-B7C7-E71F4E673F82}"/>
            </a:ext>
          </a:extLst>
        </xdr:cNvPr>
        <xdr:cNvCxnSpPr/>
      </xdr:nvCxnSpPr>
      <xdr:spPr>
        <a:xfrm>
          <a:off x="9582150" y="5800725"/>
          <a:ext cx="19050" cy="37719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011FE-94A0-4EB8-8FC4-027DD689AF9E}">
  <dimension ref="A1:N22"/>
  <sheetViews>
    <sheetView tabSelected="1" workbookViewId="0">
      <selection activeCell="G70" sqref="G70"/>
    </sheetView>
  </sheetViews>
  <sheetFormatPr baseColWidth="10" defaultRowHeight="18" customHeight="1" x14ac:dyDescent="0.25"/>
  <cols>
    <col min="2" max="2" width="38.28515625" customWidth="1"/>
    <col min="5" max="5" width="14.7109375" bestFit="1" customWidth="1"/>
    <col min="6" max="6" width="11.42578125" style="3"/>
    <col min="10" max="10" width="11.7109375" style="5" customWidth="1"/>
    <col min="12" max="12" width="14.7109375" style="3" bestFit="1" customWidth="1"/>
    <col min="13" max="13" width="15.42578125" bestFit="1" customWidth="1"/>
  </cols>
  <sheetData>
    <row r="1" spans="1:14" ht="18" customHeight="1" x14ac:dyDescent="0.25">
      <c r="B1" t="s">
        <v>20</v>
      </c>
      <c r="C1" t="s">
        <v>21</v>
      </c>
      <c r="D1" t="s">
        <v>18</v>
      </c>
      <c r="E1" t="s">
        <v>29</v>
      </c>
      <c r="F1" s="3" t="s">
        <v>22</v>
      </c>
      <c r="G1" t="s">
        <v>25</v>
      </c>
      <c r="H1" t="s">
        <v>24</v>
      </c>
      <c r="I1" t="s">
        <v>23</v>
      </c>
      <c r="J1" s="5" t="s">
        <v>30</v>
      </c>
      <c r="K1" t="s">
        <v>19</v>
      </c>
      <c r="L1" s="3" t="s">
        <v>28</v>
      </c>
      <c r="M1" t="s">
        <v>31</v>
      </c>
    </row>
    <row r="2" spans="1:14" ht="18" customHeight="1" x14ac:dyDescent="0.25">
      <c r="A2">
        <v>1</v>
      </c>
      <c r="B2" s="1" t="s">
        <v>6</v>
      </c>
      <c r="C2" s="1">
        <v>83.6</v>
      </c>
      <c r="D2" s="1">
        <v>94.3</v>
      </c>
      <c r="E2" s="6">
        <f>+(D2-C2)/C2</f>
        <v>0.1279904306220096</v>
      </c>
      <c r="F2" s="4">
        <v>80900</v>
      </c>
      <c r="G2" s="2">
        <v>222</v>
      </c>
      <c r="H2" s="1">
        <v>23</v>
      </c>
      <c r="I2" s="2">
        <v>25.8</v>
      </c>
      <c r="J2" s="6">
        <f>+((I2-H2)/H2)</f>
        <v>0.12173913043478264</v>
      </c>
      <c r="K2" s="2">
        <v>365</v>
      </c>
      <c r="L2" s="7">
        <f>+(C2/I2)*100</f>
        <v>324.03100775193792</v>
      </c>
      <c r="M2" s="8">
        <f>(L2-K2)/K2</f>
        <v>-0.11224381437825227</v>
      </c>
      <c r="N2" s="1"/>
    </row>
    <row r="3" spans="1:14" ht="18" customHeight="1" x14ac:dyDescent="0.25">
      <c r="A3">
        <v>2</v>
      </c>
      <c r="B3" s="1" t="s">
        <v>11</v>
      </c>
      <c r="C3" s="1">
        <v>37.9</v>
      </c>
      <c r="D3" s="1">
        <v>48.8</v>
      </c>
      <c r="E3" s="6">
        <f t="shared" ref="E3:E21" si="0">+(D3-C3)/C3</f>
        <v>0.28759894459102897</v>
      </c>
      <c r="F3" s="4">
        <v>39000</v>
      </c>
      <c r="G3" s="2">
        <v>143</v>
      </c>
      <c r="H3" s="1">
        <v>15.3</v>
      </c>
      <c r="I3" s="2">
        <v>17.899999999999999</v>
      </c>
      <c r="J3" s="6">
        <f>+((I3-H3)/H3)</f>
        <v>0.16993464052287566</v>
      </c>
      <c r="K3" s="2">
        <v>272</v>
      </c>
      <c r="L3" s="7">
        <f>+(C3/I3)*100</f>
        <v>211.73184357541902</v>
      </c>
      <c r="M3" s="8">
        <f>(L3-K3)/K3</f>
        <v>-0.22157410450213597</v>
      </c>
      <c r="N3" s="1"/>
    </row>
    <row r="4" spans="1:14" ht="18" customHeight="1" x14ac:dyDescent="0.25">
      <c r="A4">
        <v>3</v>
      </c>
      <c r="B4" s="1" t="s">
        <v>12</v>
      </c>
      <c r="C4" s="1">
        <v>38.299999999999997</v>
      </c>
      <c r="D4" s="1">
        <v>44.1</v>
      </c>
      <c r="E4" s="6">
        <f t="shared" si="0"/>
        <v>0.15143603133159281</v>
      </c>
      <c r="F4" s="4">
        <v>34459</v>
      </c>
      <c r="G4" s="2">
        <v>128</v>
      </c>
      <c r="H4" s="1">
        <v>13.8</v>
      </c>
      <c r="I4" s="2">
        <v>16.3</v>
      </c>
      <c r="J4" s="6">
        <f>+((I4-H4)/H4)</f>
        <v>0.18115942028985507</v>
      </c>
      <c r="K4" s="2">
        <v>270</v>
      </c>
      <c r="L4" s="7">
        <f>+(C4/I4)*100</f>
        <v>234.9693251533742</v>
      </c>
      <c r="M4" s="8">
        <f>(L4-K4)/K4</f>
        <v>-0.12974324017268815</v>
      </c>
      <c r="N4" s="1"/>
    </row>
    <row r="5" spans="1:14" ht="18" customHeight="1" x14ac:dyDescent="0.25">
      <c r="A5">
        <v>4</v>
      </c>
      <c r="B5" s="1" t="s">
        <v>4</v>
      </c>
      <c r="C5" s="1">
        <v>64</v>
      </c>
      <c r="D5" s="1">
        <v>73.900000000000006</v>
      </c>
      <c r="E5" s="6">
        <f t="shared" si="0"/>
        <v>0.15468750000000009</v>
      </c>
      <c r="F5" s="4">
        <v>41850</v>
      </c>
      <c r="G5" s="2">
        <v>110</v>
      </c>
      <c r="H5" s="1">
        <v>15</v>
      </c>
      <c r="I5" s="2">
        <v>19.5</v>
      </c>
      <c r="J5" s="6">
        <f>+((I5-H5)/H5)</f>
        <v>0.3</v>
      </c>
      <c r="K5" s="2">
        <v>379</v>
      </c>
      <c r="L5" s="7">
        <f>+(C5/I5)*100</f>
        <v>328.20512820512818</v>
      </c>
      <c r="M5" s="8">
        <f>(L5-K5)/K5</f>
        <v>-0.13402340842974095</v>
      </c>
      <c r="N5" s="1"/>
    </row>
    <row r="6" spans="1:14" ht="18" customHeight="1" x14ac:dyDescent="0.25">
      <c r="A6">
        <v>5</v>
      </c>
      <c r="B6" s="1" t="s">
        <v>5</v>
      </c>
      <c r="C6" s="1">
        <v>90</v>
      </c>
      <c r="D6" s="1">
        <v>100.8</v>
      </c>
      <c r="E6" s="6">
        <f t="shared" si="0"/>
        <v>0.11999999999999997</v>
      </c>
      <c r="F6" s="4">
        <v>77300</v>
      </c>
      <c r="G6" s="2">
        <v>211</v>
      </c>
      <c r="H6" s="1">
        <v>22</v>
      </c>
      <c r="I6" s="2">
        <v>27.6</v>
      </c>
      <c r="J6" s="6">
        <f>+((I6-H6)/H6)</f>
        <v>0.25454545454545463</v>
      </c>
      <c r="K6" s="2">
        <v>366</v>
      </c>
      <c r="L6" s="7">
        <f>+(C6/I6)*100</f>
        <v>326.08695652173913</v>
      </c>
      <c r="M6" s="8">
        <f>(L6-K6)/K6</f>
        <v>-0.10905203136136851</v>
      </c>
      <c r="N6" s="1"/>
    </row>
    <row r="7" spans="1:14" ht="18" customHeight="1" x14ac:dyDescent="0.25">
      <c r="A7">
        <v>6</v>
      </c>
      <c r="B7" s="1" t="s">
        <v>2</v>
      </c>
      <c r="C7" s="1">
        <v>64</v>
      </c>
      <c r="D7" s="1">
        <v>72.3</v>
      </c>
      <c r="E7" s="6">
        <f t="shared" si="0"/>
        <v>0.12968749999999996</v>
      </c>
      <c r="F7" s="4">
        <v>39090</v>
      </c>
      <c r="G7" s="2">
        <v>98</v>
      </c>
      <c r="H7" s="1">
        <v>15.9</v>
      </c>
      <c r="I7" s="2">
        <v>18.100000000000001</v>
      </c>
      <c r="J7" s="6">
        <f>+((I7-H7)/H7)</f>
        <v>0.13836477987421389</v>
      </c>
      <c r="K7" s="2">
        <v>398</v>
      </c>
      <c r="L7" s="7">
        <f>+(C7/I7)*100</f>
        <v>353.59116022099448</v>
      </c>
      <c r="M7" s="8">
        <f>(L7-K7)/K7</f>
        <v>-0.11157999944473748</v>
      </c>
      <c r="N7" s="1"/>
    </row>
    <row r="8" spans="1:14" ht="18" customHeight="1" x14ac:dyDescent="0.25">
      <c r="A8">
        <v>7</v>
      </c>
      <c r="B8" s="1" t="s">
        <v>3</v>
      </c>
      <c r="C8" s="1">
        <v>64</v>
      </c>
      <c r="D8" s="1">
        <v>73.900000000000006</v>
      </c>
      <c r="E8" s="6">
        <f t="shared" si="0"/>
        <v>0.15468750000000009</v>
      </c>
      <c r="F8" s="4">
        <v>37790</v>
      </c>
      <c r="G8" s="2">
        <v>97</v>
      </c>
      <c r="H8" s="1">
        <v>15.7</v>
      </c>
      <c r="I8" s="2">
        <v>18.8</v>
      </c>
      <c r="J8" s="6">
        <f>+((I8-H8)/H8)</f>
        <v>0.19745222929936315</v>
      </c>
      <c r="K8" s="2">
        <v>390</v>
      </c>
      <c r="L8" s="7">
        <f>+(C8/I8)*100</f>
        <v>340.42553191489361</v>
      </c>
      <c r="M8" s="8">
        <f>(L8-K8)/K8</f>
        <v>-0.12711402073104203</v>
      </c>
      <c r="N8" s="1"/>
    </row>
    <row r="9" spans="1:14" ht="18" customHeight="1" x14ac:dyDescent="0.25">
      <c r="A9">
        <v>8</v>
      </c>
      <c r="B9" s="1" t="s">
        <v>8</v>
      </c>
      <c r="C9" s="1">
        <v>80</v>
      </c>
      <c r="D9" s="1">
        <v>93</v>
      </c>
      <c r="E9" s="6">
        <f t="shared" si="0"/>
        <v>0.16250000000000001</v>
      </c>
      <c r="F9" s="4">
        <v>71281</v>
      </c>
      <c r="G9" s="2">
        <v>213</v>
      </c>
      <c r="H9" s="1">
        <v>22.6</v>
      </c>
      <c r="I9" s="2">
        <v>27.6</v>
      </c>
      <c r="J9" s="6">
        <f>+((I9-H9)/H9)</f>
        <v>0.22123893805309733</v>
      </c>
      <c r="K9" s="2">
        <v>335</v>
      </c>
      <c r="L9" s="7">
        <f>+(C9/I9)*100</f>
        <v>289.85507246376812</v>
      </c>
      <c r="M9" s="8">
        <f>(L9-K9)/K9</f>
        <v>-0.13476097772009515</v>
      </c>
      <c r="N9" s="1"/>
    </row>
    <row r="10" spans="1:14" ht="18" customHeight="1" x14ac:dyDescent="0.25">
      <c r="A10">
        <v>9</v>
      </c>
      <c r="B10" s="1" t="s">
        <v>16</v>
      </c>
      <c r="C10" s="1">
        <v>40</v>
      </c>
      <c r="D10" s="1">
        <v>46.9</v>
      </c>
      <c r="E10" s="6">
        <f t="shared" si="0"/>
        <v>0.17249999999999996</v>
      </c>
      <c r="F10" s="4">
        <v>43433</v>
      </c>
      <c r="G10" s="2">
        <v>260</v>
      </c>
      <c r="H10" s="1">
        <v>25.9</v>
      </c>
      <c r="I10" s="2">
        <v>28.1</v>
      </c>
      <c r="J10" s="6">
        <f>+((I10-H10)/H10)</f>
        <v>8.494208494208505E-2</v>
      </c>
      <c r="K10" s="2">
        <v>167</v>
      </c>
      <c r="L10" s="7">
        <f>+(C10/I10)*100</f>
        <v>142.34875444839855</v>
      </c>
      <c r="M10" s="8">
        <f>(L10-K10)/K10</f>
        <v>-0.14761224881198473</v>
      </c>
      <c r="N10" s="1"/>
    </row>
    <row r="11" spans="1:14" ht="18" customHeight="1" x14ac:dyDescent="0.25">
      <c r="A11">
        <v>10</v>
      </c>
      <c r="B11" s="1" t="s">
        <v>14</v>
      </c>
      <c r="C11" s="1">
        <v>40</v>
      </c>
      <c r="D11" s="1">
        <v>44.5</v>
      </c>
      <c r="E11" s="6">
        <f t="shared" si="0"/>
        <v>0.1125</v>
      </c>
      <c r="F11" s="4">
        <v>44700</v>
      </c>
      <c r="G11" s="2">
        <v>149</v>
      </c>
      <c r="H11" s="1">
        <v>20.6</v>
      </c>
      <c r="I11" s="2">
        <v>22.1</v>
      </c>
      <c r="J11" s="6">
        <f>+((I11-H11)/H11)</f>
        <v>7.281553398058252E-2</v>
      </c>
      <c r="K11" s="2">
        <v>201</v>
      </c>
      <c r="L11" s="7">
        <f>+(C11/I11)*100</f>
        <v>180.99547511312215</v>
      </c>
      <c r="M11" s="8">
        <f>(L11-K11)/K11</f>
        <v>-9.9524999437203207E-2</v>
      </c>
      <c r="N11" s="1"/>
    </row>
    <row r="12" spans="1:14" ht="18" customHeight="1" x14ac:dyDescent="0.25">
      <c r="A12">
        <v>11</v>
      </c>
      <c r="B12" s="1" t="s">
        <v>10</v>
      </c>
      <c r="C12" s="1">
        <v>62</v>
      </c>
      <c r="D12" s="1">
        <v>68.400000000000006</v>
      </c>
      <c r="E12" s="6">
        <f t="shared" si="0"/>
        <v>0.103225806451613</v>
      </c>
      <c r="F12" s="4">
        <v>36800</v>
      </c>
      <c r="G12" s="2">
        <v>183</v>
      </c>
      <c r="H12" s="1">
        <v>18.5</v>
      </c>
      <c r="I12" s="2">
        <v>22.7</v>
      </c>
      <c r="J12" s="6">
        <f>+((I12-H12)/H12)</f>
        <v>0.22702702702702698</v>
      </c>
      <c r="K12" s="2">
        <v>300</v>
      </c>
      <c r="L12" s="7">
        <f>+(C12/I12)*100</f>
        <v>273.12775330396477</v>
      </c>
      <c r="M12" s="8">
        <f>(L12-K12)/K12</f>
        <v>-8.9574155653450782E-2</v>
      </c>
      <c r="N12" s="1"/>
    </row>
    <row r="13" spans="1:14" ht="18" customHeight="1" x14ac:dyDescent="0.25">
      <c r="A13">
        <v>12</v>
      </c>
      <c r="B13" s="1" t="s">
        <v>7</v>
      </c>
      <c r="C13" s="1">
        <v>60</v>
      </c>
      <c r="D13" s="1">
        <v>67.400000000000006</v>
      </c>
      <c r="E13" s="6">
        <f t="shared" si="0"/>
        <v>0.12333333333333343</v>
      </c>
      <c r="F13" s="4">
        <v>42990</v>
      </c>
      <c r="G13" s="2">
        <v>126</v>
      </c>
      <c r="H13" s="1">
        <v>14.5</v>
      </c>
      <c r="I13" s="2">
        <v>19.7</v>
      </c>
      <c r="J13" s="6">
        <f>+((I13-H13)/H13)</f>
        <v>0.35862068965517235</v>
      </c>
      <c r="K13" s="2">
        <v>342</v>
      </c>
      <c r="L13" s="7">
        <f>+(C13/I13)*100</f>
        <v>304.56852791878174</v>
      </c>
      <c r="M13" s="8">
        <f>(L13-K13)/K13</f>
        <v>-0.10944874877549199</v>
      </c>
      <c r="N13" s="1"/>
    </row>
    <row r="14" spans="1:14" ht="18" customHeight="1" x14ac:dyDescent="0.25">
      <c r="A14">
        <v>13</v>
      </c>
      <c r="B14" s="1" t="s">
        <v>13</v>
      </c>
      <c r="C14" s="1">
        <v>41</v>
      </c>
      <c r="D14" s="1">
        <v>49.5</v>
      </c>
      <c r="E14" s="6">
        <f t="shared" si="0"/>
        <v>0.2073170731707317</v>
      </c>
      <c r="F14" s="4">
        <v>29990</v>
      </c>
      <c r="G14" s="2">
        <v>123</v>
      </c>
      <c r="H14" s="1">
        <v>13.3</v>
      </c>
      <c r="I14" s="2">
        <v>20.3</v>
      </c>
      <c r="J14" s="6">
        <f>+((I14-H14)/H14)</f>
        <v>0.52631578947368418</v>
      </c>
      <c r="K14" s="2">
        <v>243</v>
      </c>
      <c r="L14" s="7">
        <f>+(C14/I14)*100</f>
        <v>201.97044334975368</v>
      </c>
      <c r="M14" s="8">
        <f>(L14-K14)/K14</f>
        <v>-0.16884591214093136</v>
      </c>
      <c r="N14" s="1"/>
    </row>
    <row r="15" spans="1:14" ht="18" customHeight="1" x14ac:dyDescent="0.25">
      <c r="A15">
        <v>14</v>
      </c>
      <c r="B15" s="1" t="s">
        <v>26</v>
      </c>
      <c r="C15" s="1">
        <v>52</v>
      </c>
      <c r="D15" s="1">
        <v>64.3</v>
      </c>
      <c r="E15" s="6">
        <f t="shared" si="0"/>
        <v>0.23653846153846148</v>
      </c>
      <c r="F15" s="4">
        <v>33990</v>
      </c>
      <c r="G15" s="2">
        <v>101</v>
      </c>
      <c r="H15" s="1">
        <v>17.7</v>
      </c>
      <c r="I15" s="2">
        <v>19</v>
      </c>
      <c r="J15" s="6">
        <f>+((I15-H15)/H15)</f>
        <v>7.3446327683615864E-2</v>
      </c>
      <c r="K15" s="2">
        <v>335</v>
      </c>
      <c r="L15" s="7">
        <f>+(C15/I15)*100</f>
        <v>273.68421052631578</v>
      </c>
      <c r="M15" s="8">
        <f>(L15-K15)/K15</f>
        <v>-0.18303220738413201</v>
      </c>
      <c r="N15" s="1"/>
    </row>
    <row r="16" spans="1:14" ht="18" customHeight="1" x14ac:dyDescent="0.25">
      <c r="A16">
        <v>15</v>
      </c>
      <c r="B16" s="1" t="s">
        <v>27</v>
      </c>
      <c r="C16" s="1">
        <v>32.299999999999997</v>
      </c>
      <c r="D16" s="1">
        <v>37.799999999999997</v>
      </c>
      <c r="E16" s="6">
        <f t="shared" si="0"/>
        <v>0.17027863777089786</v>
      </c>
      <c r="F16" s="4">
        <v>20650</v>
      </c>
      <c r="G16" s="2">
        <v>96</v>
      </c>
      <c r="H16" s="1">
        <v>14.9</v>
      </c>
      <c r="I16" s="2">
        <v>17.3</v>
      </c>
      <c r="J16" s="6">
        <f>+((I16-H16)/H16)</f>
        <v>0.16107382550335572</v>
      </c>
      <c r="K16" s="2">
        <v>215</v>
      </c>
      <c r="L16" s="7">
        <f>+(C16/I16)*100</f>
        <v>186.70520231213871</v>
      </c>
      <c r="M16" s="8">
        <f>(L16-K16)/K16</f>
        <v>-0.13160371017609904</v>
      </c>
      <c r="N16" s="1"/>
    </row>
    <row r="17" spans="1:14" ht="18" customHeight="1" x14ac:dyDescent="0.25">
      <c r="A17">
        <v>16</v>
      </c>
      <c r="B17" s="1" t="s">
        <v>17</v>
      </c>
      <c r="C17" s="1">
        <v>17.600000000000001</v>
      </c>
      <c r="D17" s="1">
        <v>18.899999999999999</v>
      </c>
      <c r="E17" s="6">
        <f t="shared" si="0"/>
        <v>7.3863636363636201E-2</v>
      </c>
      <c r="F17" s="4">
        <v>22030</v>
      </c>
      <c r="G17" s="2">
        <v>220</v>
      </c>
      <c r="H17" s="1">
        <v>15.9</v>
      </c>
      <c r="I17" s="2">
        <v>18.399999999999999</v>
      </c>
      <c r="J17" s="6">
        <f>+((I17-H17)/H17)</f>
        <v>0.15723270440251561</v>
      </c>
      <c r="K17" s="2">
        <v>100</v>
      </c>
      <c r="L17" s="7">
        <f>+(C17/I17)*100</f>
        <v>95.652173913043498</v>
      </c>
      <c r="M17" s="8">
        <f>(L17-K17)/K17</f>
        <v>-4.3478260869565022E-2</v>
      </c>
      <c r="N17" s="1"/>
    </row>
    <row r="18" spans="1:14" ht="18" customHeight="1" x14ac:dyDescent="0.25">
      <c r="A18">
        <v>17</v>
      </c>
      <c r="B18" s="1" t="s">
        <v>1</v>
      </c>
      <c r="C18" s="1">
        <v>75</v>
      </c>
      <c r="D18" s="1">
        <v>89.5</v>
      </c>
      <c r="E18" s="6">
        <f t="shared" si="0"/>
        <v>0.19333333333333333</v>
      </c>
      <c r="F18" s="4">
        <v>57070</v>
      </c>
      <c r="G18" s="2">
        <v>133</v>
      </c>
      <c r="H18" s="1">
        <v>16</v>
      </c>
      <c r="I18" s="2">
        <v>20.9</v>
      </c>
      <c r="J18" s="6">
        <f>+((I18-H18)/H18)</f>
        <v>0.30624999999999991</v>
      </c>
      <c r="K18" s="2">
        <v>429</v>
      </c>
      <c r="L18" s="7">
        <f>+(C18/I18)*100</f>
        <v>358.85167464114835</v>
      </c>
      <c r="M18" s="8">
        <f>(L18-K18)/K18</f>
        <v>-0.16351590992739312</v>
      </c>
      <c r="N18" s="1"/>
    </row>
    <row r="19" spans="1:14" ht="18" customHeight="1" x14ac:dyDescent="0.25">
      <c r="A19">
        <v>18</v>
      </c>
      <c r="B19" s="1" t="s">
        <v>9</v>
      </c>
      <c r="C19" s="1">
        <v>53</v>
      </c>
      <c r="D19" s="1">
        <v>60</v>
      </c>
      <c r="E19" s="6">
        <f t="shared" si="0"/>
        <v>0.13207547169811321</v>
      </c>
      <c r="F19" s="4">
        <v>47370</v>
      </c>
      <c r="G19" s="2">
        <v>155</v>
      </c>
      <c r="H19" s="1">
        <v>14.3</v>
      </c>
      <c r="I19" s="2">
        <v>19.5</v>
      </c>
      <c r="J19" s="6">
        <f>+((I19-H19)/H19)</f>
        <v>0.36363636363636359</v>
      </c>
      <c r="K19" s="2">
        <v>305</v>
      </c>
      <c r="L19" s="7">
        <f>+(C19/I19)*100</f>
        <v>271.79487179487182</v>
      </c>
      <c r="M19" s="8">
        <f>(L19-K19)/K19</f>
        <v>-0.10886927280369894</v>
      </c>
      <c r="N19" s="1"/>
    </row>
    <row r="20" spans="1:14" ht="18" customHeight="1" x14ac:dyDescent="0.25">
      <c r="A20">
        <v>19</v>
      </c>
      <c r="B20" s="1" t="s">
        <v>0</v>
      </c>
      <c r="C20" s="1">
        <v>100</v>
      </c>
      <c r="D20" s="1">
        <v>108.3</v>
      </c>
      <c r="E20" s="6">
        <f t="shared" si="0"/>
        <v>8.2999999999999977E-2</v>
      </c>
      <c r="F20" s="4">
        <v>92680</v>
      </c>
      <c r="G20" s="2">
        <v>205</v>
      </c>
      <c r="H20" s="1">
        <v>20.8</v>
      </c>
      <c r="I20" s="2">
        <v>24</v>
      </c>
      <c r="J20" s="6">
        <f>+((I20-H20)/H20)</f>
        <v>0.1538461538461538</v>
      </c>
      <c r="K20" s="2">
        <v>451</v>
      </c>
      <c r="L20" s="7">
        <f>+(C20/I20)*100</f>
        <v>416.66666666666669</v>
      </c>
      <c r="M20" s="8">
        <f>(L20-K20)/K20</f>
        <v>-7.612712490761267E-2</v>
      </c>
      <c r="N20" s="1"/>
    </row>
    <row r="21" spans="1:14" ht="18" customHeight="1" x14ac:dyDescent="0.25">
      <c r="A21">
        <v>20</v>
      </c>
      <c r="B21" s="1" t="s">
        <v>15</v>
      </c>
      <c r="C21" s="1">
        <v>35.799999999999997</v>
      </c>
      <c r="D21" s="1">
        <v>34.9</v>
      </c>
      <c r="E21" s="6">
        <f t="shared" si="0"/>
        <v>-2.5139664804469237E-2</v>
      </c>
      <c r="F21" s="4">
        <v>31900</v>
      </c>
      <c r="G21" s="2">
        <v>159</v>
      </c>
      <c r="H21" s="1">
        <v>15.8</v>
      </c>
      <c r="I21" s="2">
        <v>17.3</v>
      </c>
      <c r="J21" s="6">
        <f>+((I21-H21)/H21)</f>
        <v>9.4936708860759486E-2</v>
      </c>
      <c r="K21" s="2">
        <v>201</v>
      </c>
      <c r="L21" s="7">
        <f>+(C21/I21)*100</f>
        <v>206.93641618497108</v>
      </c>
      <c r="M21" s="8">
        <f>(L21-K21)/K21</f>
        <v>2.9534408880453132E-2</v>
      </c>
      <c r="N21" s="1"/>
    </row>
    <row r="22" spans="1:14" ht="18" customHeight="1" x14ac:dyDescent="0.25">
      <c r="C22">
        <f>AVERAGE(C2:C21)</f>
        <v>56.524999999999991</v>
      </c>
      <c r="D22">
        <f>AVERAGE(D2:D21)</f>
        <v>64.574999999999989</v>
      </c>
      <c r="E22" s="5">
        <f>AVERAGE(E2:E21)</f>
        <v>0.14357069977001419</v>
      </c>
      <c r="F22" s="3">
        <f>AVERAGE(F2:F21)</f>
        <v>46263.65</v>
      </c>
      <c r="G22">
        <v>157</v>
      </c>
      <c r="H22">
        <f>AVERAGE(H2:H21)</f>
        <v>17.574999999999999</v>
      </c>
      <c r="I22">
        <f>AVERAGE(I2:I21)</f>
        <v>21.044999999999998</v>
      </c>
      <c r="J22" s="5">
        <f>AVERAGE(J2:J21)</f>
        <v>0.20822889010154783</v>
      </c>
      <c r="K22">
        <f>AVERAGE(K2:K21)</f>
        <v>303.2</v>
      </c>
      <c r="L22" s="3">
        <f>AVERAGE(L2:L21)</f>
        <v>266.10990979902164</v>
      </c>
      <c r="M22" s="5">
        <f>AVERAGE(M2:M21)</f>
        <v>-0.11860948693735854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Reichweite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2020-11-07T06:49:12Z</dcterms:created>
  <dcterms:modified xsi:type="dcterms:W3CDTF">2020-12-06T06:10:20Z</dcterms:modified>
</cp:coreProperties>
</file>